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Jan\Documents\60\9-08 2017 do 15-7-2018\9-Jihlava\2018\Příprava PD\PD\F Soupis prací a dodávek\"/>
    </mc:Choice>
  </mc:AlternateContent>
  <xr:revisionPtr revIDLastSave="0" documentId="8_{F027A063-A496-480F-B429-85DA8669C4B1}" xr6:coauthVersionLast="36" xr6:coauthVersionMax="36" xr10:uidLastSave="{00000000-0000-0000-0000-000000000000}"/>
  <bookViews>
    <workbookView xWindow="0" yWindow="0" windowWidth="30720" windowHeight="12852" xr2:uid="{00000000-000D-0000-FFFF-FFFF00000000}"/>
  </bookViews>
  <sheets>
    <sheet name="00 - VON (Vedlejší a osta..." sheetId="2" r:id="rId1"/>
    <sheet name="Pokyny pro vyplnění" sheetId="7" r:id="rId2"/>
  </sheets>
  <definedNames>
    <definedName name="_xlnm._FilterDatabase" localSheetId="0" hidden="1">'00 - VON (Vedlejší a osta...'!$C$81:$K$96</definedName>
    <definedName name="_xlnm.Print_Titles" localSheetId="0">'00 - VON (Vedlejší a osta...'!$81:$81</definedName>
    <definedName name="_xlnm.Print_Area" localSheetId="0">'00 - VON (Vedlejší a osta...'!$C$4:$J$36,'00 - VON (Vedlejší a osta...'!$C$42:$J$63,'00 - VON (Vedlejší a osta...'!$C$69:$K$96</definedName>
    <definedName name="_xlnm.Print_Area" localSheetId="1">'Pokyny pro vyplnění'!$B$2:$K$69,'Pokyny pro vyplnění'!$B$72:$K$116,'Pokyny pro vyplnění'!$B$119:$K$188,'Pokyny pro vyplnění'!$B$196:$K$216</definedName>
  </definedNames>
  <calcPr calcId="162913"/>
</workbook>
</file>

<file path=xl/calcChain.xml><?xml version="1.0" encoding="utf-8"?>
<calcChain xmlns="http://schemas.openxmlformats.org/spreadsheetml/2006/main">
  <c r="BI95" i="2" l="1"/>
  <c r="BH95" i="2"/>
  <c r="BG95" i="2"/>
  <c r="BF95" i="2"/>
  <c r="T95" i="2"/>
  <c r="T94" i="2" s="1"/>
  <c r="R95" i="2"/>
  <c r="R94" i="2" s="1"/>
  <c r="P95" i="2"/>
  <c r="P94" i="2"/>
  <c r="BK95" i="2"/>
  <c r="BK94" i="2" s="1"/>
  <c r="J94" i="2" s="1"/>
  <c r="J62" i="2" s="1"/>
  <c r="J95" i="2"/>
  <c r="BE95" i="2" s="1"/>
  <c r="BI93" i="2"/>
  <c r="BH93" i="2"/>
  <c r="BG93" i="2"/>
  <c r="BF93" i="2"/>
  <c r="T93" i="2"/>
  <c r="T92" i="2" s="1"/>
  <c r="R93" i="2"/>
  <c r="R92" i="2"/>
  <c r="P93" i="2"/>
  <c r="P92" i="2" s="1"/>
  <c r="BK93" i="2"/>
  <c r="BK92" i="2" s="1"/>
  <c r="J92" i="2" s="1"/>
  <c r="J61" i="2" s="1"/>
  <c r="J93" i="2"/>
  <c r="BE93" i="2" s="1"/>
  <c r="BI90" i="2"/>
  <c r="BH90" i="2"/>
  <c r="BG90" i="2"/>
  <c r="BF90" i="2"/>
  <c r="T90" i="2"/>
  <c r="T89" i="2" s="1"/>
  <c r="R90" i="2"/>
  <c r="R89" i="2"/>
  <c r="P90" i="2"/>
  <c r="P89" i="2"/>
  <c r="BK90" i="2"/>
  <c r="BK89" i="2" s="1"/>
  <c r="J89" i="2" s="1"/>
  <c r="J60" i="2" s="1"/>
  <c r="J90" i="2"/>
  <c r="BE90" i="2" s="1"/>
  <c r="BI87" i="2"/>
  <c r="BH87" i="2"/>
  <c r="BG87" i="2"/>
  <c r="BF87" i="2"/>
  <c r="T87" i="2"/>
  <c r="T86" i="2" s="1"/>
  <c r="R87" i="2"/>
  <c r="R86" i="2" s="1"/>
  <c r="P87" i="2"/>
  <c r="P86" i="2"/>
  <c r="BK87" i="2"/>
  <c r="BK86" i="2" s="1"/>
  <c r="J86" i="2" s="1"/>
  <c r="J59" i="2" s="1"/>
  <c r="J87" i="2"/>
  <c r="BE87" i="2" s="1"/>
  <c r="BI85" i="2"/>
  <c r="F34" i="2" s="1"/>
  <c r="BH85" i="2"/>
  <c r="F33" i="2" s="1"/>
  <c r="BG85" i="2"/>
  <c r="BF85" i="2"/>
  <c r="J31" i="2" s="1"/>
  <c r="T85" i="2"/>
  <c r="T84" i="2"/>
  <c r="R85" i="2"/>
  <c r="R84" i="2" s="1"/>
  <c r="P85" i="2"/>
  <c r="P84" i="2"/>
  <c r="BK85" i="2"/>
  <c r="BK84" i="2" s="1"/>
  <c r="J85" i="2"/>
  <c r="BE85" i="2" s="1"/>
  <c r="J30" i="2" s="1"/>
  <c r="J78" i="2"/>
  <c r="F78" i="2"/>
  <c r="F76" i="2"/>
  <c r="E74" i="2"/>
  <c r="J51" i="2"/>
  <c r="F51" i="2"/>
  <c r="F49" i="2"/>
  <c r="E47" i="2"/>
  <c r="F79" i="2"/>
  <c r="F52" i="2"/>
  <c r="J76" i="2"/>
  <c r="E72" i="2"/>
  <c r="E45" i="2"/>
  <c r="R83" i="2" l="1"/>
  <c r="R82" i="2" s="1"/>
  <c r="P83" i="2"/>
  <c r="P82" i="2" s="1"/>
  <c r="F32" i="2"/>
  <c r="F30" i="2"/>
  <c r="J84" i="2"/>
  <c r="J58" i="2" s="1"/>
  <c r="BK83" i="2"/>
  <c r="T83" i="2"/>
  <c r="T82" i="2" s="1"/>
  <c r="J49" i="2"/>
  <c r="F31" i="2"/>
  <c r="J83" i="2" l="1"/>
  <c r="J57" i="2" s="1"/>
  <c r="BK82" i="2"/>
  <c r="J82" i="2" s="1"/>
  <c r="J56" i="2" l="1"/>
  <c r="J27" i="2"/>
  <c r="J36" i="2" l="1"/>
</calcChain>
</file>

<file path=xl/sharedStrings.xml><?xml version="1.0" encoding="utf-8"?>
<sst xmlns="http://schemas.openxmlformats.org/spreadsheetml/2006/main" count="717" uniqueCount="299">
  <si>
    <t>List obsahuje:</t>
  </si>
  <si>
    <t/>
  </si>
  <si>
    <t>False</t>
  </si>
  <si>
    <t>&gt;&gt;  skryté sloupce  &lt;&lt;</t>
  </si>
  <si>
    <t>v ---  níže se nacházejí doplnkové a pomocné údaje k sestavám  --- v</t>
  </si>
  <si>
    <t>Stavba:</t>
  </si>
  <si>
    <t>Přestavba oddělení přípravy cytostatik, Nemocnice Jihlava</t>
  </si>
  <si>
    <t>KSO:</t>
  </si>
  <si>
    <t>801 11</t>
  </si>
  <si>
    <t>CC-CZ:</t>
  </si>
  <si>
    <t>Místo:</t>
  </si>
  <si>
    <t>Jihlava</t>
  </si>
  <si>
    <t>Datum:</t>
  </si>
  <si>
    <t>Zadavatel:</t>
  </si>
  <si>
    <t>IČ:</t>
  </si>
  <si>
    <t>00090638</t>
  </si>
  <si>
    <t>Nemocnice Jihlava, příspěvková organizace</t>
  </si>
  <si>
    <t>DIČ:</t>
  </si>
  <si>
    <t>CZ00090638</t>
  </si>
  <si>
    <t>Uchazeč:</t>
  </si>
  <si>
    <t>Vyplň údaj</t>
  </si>
  <si>
    <t>Projektant:</t>
  </si>
  <si>
    <t>45539740</t>
  </si>
  <si>
    <t>PENTHA, s.r.o., Zdařilá 817/8, 140 00 Praha 4</t>
  </si>
  <si>
    <t>CZ45539740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</si>
  <si>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</si>
  <si>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</si>
  <si>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</si>
  <si>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</si>
  <si>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</si>
  <si>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</si>
  <si>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</si>
  <si>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</si>
  <si>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</si>
  <si>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</si>
  <si>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</si>
  <si>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</si>
  <si>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</si>
  <si>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</si>
  <si>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</si>
  <si>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</si>
  <si>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</si>
  <si>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</si>
  <si>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VON</t>
  </si>
  <si>
    <t>1</t>
  </si>
  <si>
    <t>{08589ba1-8288-41b1-8252-60d167881352}</t>
  </si>
  <si>
    <t>2</t>
  </si>
  <si>
    <t>STA</t>
  </si>
  <si>
    <t>1) Krycí list soupisu</t>
  </si>
  <si>
    <t>2) Rekapitulace</t>
  </si>
  <si>
    <t>3) Soupis prací</t>
  </si>
  <si>
    <t>Rekapitulace stavby</t>
  </si>
  <si>
    <t>KRYCÍ LIST SOUPISU</t>
  </si>
  <si>
    <t>Objekt:</t>
  </si>
  <si>
    <t>00 - VON (Vedlejší a ostatní náklady)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</si>
  <si>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</si>
  <si>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</si>
  <si>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</si>
  <si>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</si>
  <si>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</si>
  <si>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</si>
  <si>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</si>
  <si>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</si>
  <si>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</si>
  <si>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</si>
  <si>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</si>
  <si>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</si>
  <si>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</si>
  <si>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</si>
  <si>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</si>
  <si>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</si>
  <si>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</si>
  <si>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</si>
  <si>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</si>
  <si>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</si>
  <si>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</si>
  <si>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</si>
  <si>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</si>
  <si>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</si>
  <si>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</si>
  <si>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</si>
  <si>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</si>
  <si>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</si>
  <si>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</si>
  <si>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</si>
  <si>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</si>
  <si>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</si>
  <si>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</si>
  <si>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</si>
  <si>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kpl</t>
  </si>
  <si>
    <t>CS ÚRS 2018 02</t>
  </si>
  <si>
    <t>1024</t>
  </si>
  <si>
    <t>-1587562471</t>
  </si>
  <si>
    <t>VRN3</t>
  </si>
  <si>
    <t>Zařízení staveniště</t>
  </si>
  <si>
    <t>030001000</t>
  </si>
  <si>
    <t>%</t>
  </si>
  <si>
    <t>-1025846582</t>
  </si>
  <si>
    <t>P</t>
  </si>
  <si>
    <t>Poznámka k položce:
Stanoveno procentním podílem z rozpočtových oddílů 01-04</t>
  </si>
  <si>
    <t>VRN4</t>
  </si>
  <si>
    <t>Inženýrská činnost</t>
  </si>
  <si>
    <t>3</t>
  </si>
  <si>
    <t>040001000</t>
  </si>
  <si>
    <t>-1516757076</t>
  </si>
  <si>
    <t>VRN6</t>
  </si>
  <si>
    <t>Územní vlivy</t>
  </si>
  <si>
    <t>4</t>
  </si>
  <si>
    <t>062002000</t>
  </si>
  <si>
    <t>Ztížené dopravní podmínky</t>
  </si>
  <si>
    <t>390257851</t>
  </si>
  <si>
    <t>VRN7</t>
  </si>
  <si>
    <t>Provozní vlivy</t>
  </si>
  <si>
    <t>071002000</t>
  </si>
  <si>
    <t>Provoz investora, třetích osob</t>
  </si>
  <si>
    <t>664675445</t>
  </si>
  <si>
    <t>Poznámka k položce:
(provádění za provozu, po částech, mimo běžnou provozní dobu, neexistence parkovacích míst a skladovacích prostor)</t>
  </si>
  <si>
    <t>OST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</si>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</sst>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19">
    <xf numFmtId="0" fontId="0" fillId="0" borderId="0" xfId="0"/>
    <xf numFmtId="0" fontId="7" fillId="2" borderId="0" xfId="0" applyFont="1" applyFill="1" applyAlignment="1" applyProtection="1">
      <alignment vertical="center"/>
      <protection hidden="1"/>
    </xf>
    <xf numFmtId="0" fontId="8" fillId="2" borderId="0" xfId="0" applyFont="1" applyFill="1" applyAlignment="1" applyProtection="1">
      <alignment horizontal="left" vertical="center"/>
      <protection hidden="1"/>
    </xf>
    <xf numFmtId="0" fontId="27" fillId="2" borderId="0" xfId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0" xfId="0" applyBorder="1" applyProtection="1">
      <protection hidden="1"/>
    </xf>
    <xf numFmtId="0" fontId="10" fillId="0" borderId="0" xfId="0" applyFont="1" applyBorder="1" applyAlignment="1" applyProtection="1">
      <alignment horizontal="left" vertical="center"/>
      <protection hidden="1"/>
    </xf>
    <xf numFmtId="0" fontId="0" fillId="0" borderId="6" xfId="0" applyBorder="1" applyProtection="1"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1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6" xfId="0" applyFont="1" applyBorder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0" fillId="0" borderId="9" xfId="0" applyFont="1" applyBorder="1" applyAlignment="1" applyProtection="1">
      <alignment vertical="center"/>
      <protection hidden="1"/>
    </xf>
    <xf numFmtId="0" fontId="0" fillId="0" borderId="10" xfId="0" applyFont="1" applyBorder="1" applyAlignment="1" applyProtection="1">
      <alignment vertical="center"/>
      <protection hidden="1"/>
    </xf>
    <xf numFmtId="0" fontId="0" fillId="0" borderId="11" xfId="0" applyFont="1" applyBorder="1" applyAlignment="1" applyProtection="1">
      <alignment vertical="center"/>
      <protection hidden="1"/>
    </xf>
    <xf numFmtId="0" fontId="0" fillId="0" borderId="2" xfId="0" applyFont="1" applyBorder="1" applyAlignment="1" applyProtection="1">
      <alignment vertical="center"/>
      <protection hidden="1"/>
    </xf>
    <xf numFmtId="0" fontId="0" fillId="0" borderId="3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0" fillId="0" borderId="16" xfId="0" applyFont="1" applyBorder="1" applyAlignment="1" applyProtection="1">
      <alignment vertical="center"/>
      <protection hidden="1"/>
    </xf>
    <xf numFmtId="0" fontId="0" fillId="5" borderId="8" xfId="0" applyFont="1" applyFill="1" applyBorder="1" applyAlignment="1" applyProtection="1">
      <alignment vertical="center"/>
      <protection hidden="1"/>
    </xf>
    <xf numFmtId="0" fontId="11" fillId="0" borderId="17" xfId="0" applyFont="1" applyBorder="1" applyAlignment="1" applyProtection="1">
      <alignment horizontal="center" vertical="center" wrapText="1"/>
      <protection hidden="1"/>
    </xf>
    <xf numFmtId="0" fontId="11" fillId="0" borderId="18" xfId="0" applyFont="1" applyBorder="1" applyAlignment="1" applyProtection="1">
      <alignment horizontal="center" vertical="center" wrapText="1"/>
      <protection hidden="1"/>
    </xf>
    <xf numFmtId="0" fontId="11" fillId="0" borderId="19" xfId="0" applyFont="1" applyBorder="1" applyAlignment="1" applyProtection="1">
      <alignment horizontal="center" vertical="center" wrapText="1"/>
      <protection hidden="1"/>
    </xf>
    <xf numFmtId="0" fontId="0" fillId="0" borderId="12" xfId="0" applyFont="1" applyBorder="1" applyAlignment="1" applyProtection="1">
      <alignment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14" fillId="2" borderId="0" xfId="1" applyFont="1" applyFill="1" applyAlignment="1" applyProtection="1">
      <alignment vertical="center"/>
      <protection hidden="1"/>
    </xf>
    <xf numFmtId="165" fontId="2" fillId="0" borderId="0" xfId="0" applyNumberFormat="1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 wrapText="1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0" fontId="0" fillId="0" borderId="6" xfId="0" applyFont="1" applyBorder="1" applyAlignment="1" applyProtection="1">
      <alignment vertical="center" wrapText="1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23" xfId="0" applyFont="1" applyBorder="1" applyAlignment="1" applyProtection="1">
      <alignment vertical="center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4" fontId="13" fillId="0" borderId="0" xfId="0" applyNumberFormat="1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right" vertical="center"/>
      <protection hidden="1"/>
    </xf>
    <xf numFmtId="4" fontId="1" fillId="0" borderId="0" xfId="0" applyNumberFormat="1" applyFont="1" applyBorder="1" applyAlignment="1" applyProtection="1">
      <alignment vertical="center"/>
      <protection hidden="1"/>
    </xf>
    <xf numFmtId="164" fontId="1" fillId="0" borderId="0" xfId="0" applyNumberFormat="1" applyFont="1" applyBorder="1" applyAlignment="1" applyProtection="1">
      <alignment horizontal="right" vertical="center"/>
      <protection hidden="1"/>
    </xf>
    <xf numFmtId="0" fontId="0" fillId="5" borderId="0" xfId="0" applyFont="1" applyFill="1" applyBorder="1" applyAlignment="1" applyProtection="1">
      <alignment vertical="center"/>
      <protection hidden="1"/>
    </xf>
    <xf numFmtId="0" fontId="3" fillId="5" borderId="7" xfId="0" applyFont="1" applyFill="1" applyBorder="1" applyAlignment="1" applyProtection="1">
      <alignment horizontal="left" vertical="center"/>
      <protection hidden="1"/>
    </xf>
    <xf numFmtId="0" fontId="3" fillId="5" borderId="8" xfId="0" applyFont="1" applyFill="1" applyBorder="1" applyAlignment="1" applyProtection="1">
      <alignment horizontal="right" vertical="center"/>
      <protection hidden="1"/>
    </xf>
    <xf numFmtId="0" fontId="3" fillId="5" borderId="8" xfId="0" applyFont="1" applyFill="1" applyBorder="1" applyAlignment="1" applyProtection="1">
      <alignment horizontal="center" vertical="center"/>
      <protection hidden="1"/>
    </xf>
    <xf numFmtId="4" fontId="3" fillId="5" borderId="8" xfId="0" applyNumberFormat="1" applyFont="1" applyFill="1" applyBorder="1" applyAlignment="1" applyProtection="1">
      <alignment vertical="center"/>
      <protection hidden="1"/>
    </xf>
    <xf numFmtId="0" fontId="0" fillId="5" borderId="24" xfId="0" applyFont="1" applyFill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vertical="center"/>
      <protection hidden="1"/>
    </xf>
    <xf numFmtId="0" fontId="2" fillId="5" borderId="0" xfId="0" applyFont="1" applyFill="1" applyBorder="1" applyAlignment="1" applyProtection="1">
      <alignment horizontal="left" vertical="center"/>
      <protection hidden="1"/>
    </xf>
    <xf numFmtId="0" fontId="2" fillId="5" borderId="0" xfId="0" applyFont="1" applyFill="1" applyBorder="1" applyAlignment="1" applyProtection="1">
      <alignment horizontal="right" vertical="center"/>
      <protection hidden="1"/>
    </xf>
    <xf numFmtId="0" fontId="0" fillId="5" borderId="6" xfId="0" applyFont="1" applyFill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horizontal="left"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/>
      <protection hidden="1"/>
    </xf>
    <xf numFmtId="0" fontId="4" fillId="0" borderId="21" xfId="0" applyFont="1" applyBorder="1" applyAlignment="1" applyProtection="1">
      <alignment horizontal="left" vertical="center"/>
      <protection hidden="1"/>
    </xf>
    <xf numFmtId="0" fontId="4" fillId="0" borderId="21" xfId="0" applyFont="1" applyBorder="1" applyAlignment="1" applyProtection="1">
      <alignment vertical="center"/>
      <protection hidden="1"/>
    </xf>
    <xf numFmtId="4" fontId="4" fillId="0" borderId="21" xfId="0" applyNumberFormat="1" applyFont="1" applyBorder="1" applyAlignment="1" applyProtection="1">
      <alignment vertical="center"/>
      <protection hidden="1"/>
    </xf>
    <xf numFmtId="0" fontId="4" fillId="0" borderId="6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5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21" xfId="0" applyFont="1" applyBorder="1" applyAlignment="1" applyProtection="1">
      <alignment horizontal="left" vertical="center"/>
      <protection hidden="1"/>
    </xf>
    <xf numFmtId="0" fontId="5" fillId="0" borderId="21" xfId="0" applyFont="1" applyBorder="1" applyAlignment="1" applyProtection="1">
      <alignment vertical="center"/>
      <protection hidden="1"/>
    </xf>
    <xf numFmtId="4" fontId="5" fillId="0" borderId="21" xfId="0" applyNumberFormat="1" applyFont="1" applyBorder="1" applyAlignment="1" applyProtection="1">
      <alignment vertical="center"/>
      <protection hidden="1"/>
    </xf>
    <xf numFmtId="0" fontId="5" fillId="0" borderId="6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horizontal="center" vertical="center" wrapText="1"/>
      <protection hidden="1"/>
    </xf>
    <xf numFmtId="0" fontId="2" fillId="5" borderId="17" xfId="0" applyFont="1" applyFill="1" applyBorder="1" applyAlignment="1" applyProtection="1">
      <alignment horizontal="center" vertical="center" wrapText="1"/>
      <protection hidden="1"/>
    </xf>
    <xf numFmtId="0" fontId="2" fillId="5" borderId="18" xfId="0" applyFont="1" applyFill="1" applyBorder="1" applyAlignment="1" applyProtection="1">
      <alignment horizontal="center" vertical="center" wrapText="1"/>
      <protection hidden="1"/>
    </xf>
    <xf numFmtId="0" fontId="2" fillId="5" borderId="19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4" fontId="13" fillId="0" borderId="0" xfId="0" applyNumberFormat="1" applyFont="1" applyAlignment="1" applyProtection="1">
      <protection hidden="1"/>
    </xf>
    <xf numFmtId="166" fontId="16" fillId="0" borderId="13" xfId="0" applyNumberFormat="1" applyFont="1" applyBorder="1" applyAlignment="1" applyProtection="1">
      <protection hidden="1"/>
    </xf>
    <xf numFmtId="166" fontId="16" fillId="0" borderId="14" xfId="0" applyNumberFormat="1" applyFont="1" applyBorder="1" applyAlignment="1" applyProtection="1">
      <protection hidden="1"/>
    </xf>
    <xf numFmtId="4" fontId="17" fillId="0" borderId="0" xfId="0" applyNumberFormat="1" applyFont="1" applyAlignment="1" applyProtection="1">
      <alignment vertical="center"/>
      <protection hidden="1"/>
    </xf>
    <xf numFmtId="0" fontId="6" fillId="0" borderId="5" xfId="0" applyFont="1" applyBorder="1" applyAlignment="1" applyProtection="1">
      <protection hidden="1"/>
    </xf>
    <xf numFmtId="0" fontId="6" fillId="0" borderId="0" xfId="0" applyFont="1" applyAlignment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4" fontId="4" fillId="0" borderId="0" xfId="0" applyNumberFormat="1" applyFont="1" applyAlignment="1" applyProtection="1">
      <protection hidden="1"/>
    </xf>
    <xf numFmtId="0" fontId="6" fillId="0" borderId="15" xfId="0" applyFont="1" applyBorder="1" applyAlignment="1" applyProtection="1">
      <protection hidden="1"/>
    </xf>
    <xf numFmtId="0" fontId="6" fillId="0" borderId="0" xfId="0" applyFont="1" applyBorder="1" applyAlignment="1" applyProtection="1">
      <protection hidden="1"/>
    </xf>
    <xf numFmtId="166" fontId="6" fillId="0" borderId="0" xfId="0" applyNumberFormat="1" applyFont="1" applyBorder="1" applyAlignment="1" applyProtection="1">
      <protection hidden="1"/>
    </xf>
    <xf numFmtId="166" fontId="6" fillId="0" borderId="16" xfId="0" applyNumberFormat="1" applyFont="1" applyBorder="1" applyAlignme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4" fontId="6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protection hidden="1"/>
    </xf>
    <xf numFmtId="0" fontId="0" fillId="0" borderId="25" xfId="0" applyFont="1" applyBorder="1" applyAlignment="1" applyProtection="1">
      <alignment horizontal="center" vertical="center"/>
      <protection hidden="1"/>
    </xf>
    <xf numFmtId="49" fontId="0" fillId="0" borderId="25" xfId="0" applyNumberFormat="1" applyFont="1" applyBorder="1" applyAlignment="1" applyProtection="1">
      <alignment horizontal="left" vertical="center" wrapText="1"/>
      <protection hidden="1"/>
    </xf>
    <xf numFmtId="0" fontId="0" fillId="0" borderId="25" xfId="0" applyFont="1" applyBorder="1" applyAlignment="1" applyProtection="1">
      <alignment horizontal="left" vertical="center" wrapText="1"/>
      <protection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167" fontId="0" fillId="0" borderId="25" xfId="0" applyNumberFormat="1" applyFont="1" applyBorder="1" applyAlignment="1" applyProtection="1">
      <alignment vertical="center"/>
      <protection hidden="1"/>
    </xf>
    <xf numFmtId="4" fontId="0" fillId="0" borderId="25" xfId="0" applyNumberFormat="1" applyFont="1" applyBorder="1" applyAlignment="1" applyProtection="1">
      <alignment vertical="center"/>
      <protection hidden="1"/>
    </xf>
    <xf numFmtId="0" fontId="1" fillId="4" borderId="25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166" fontId="1" fillId="0" borderId="0" xfId="0" applyNumberFormat="1" applyFont="1" applyBorder="1" applyAlignment="1" applyProtection="1">
      <alignment vertical="center"/>
      <protection hidden="1"/>
    </xf>
    <xf numFmtId="166" fontId="1" fillId="0" borderId="16" xfId="0" applyNumberFormat="1" applyFont="1" applyBorder="1" applyAlignment="1" applyProtection="1">
      <alignment vertical="center"/>
      <protection hidden="1"/>
    </xf>
    <xf numFmtId="4" fontId="0" fillId="0" borderId="0" xfId="0" applyNumberFormat="1" applyFont="1" applyAlignment="1" applyProtection="1">
      <alignment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vertical="center" wrapText="1"/>
      <protection hidden="1"/>
    </xf>
    <xf numFmtId="0" fontId="0" fillId="0" borderId="15" xfId="0" applyFont="1" applyBorder="1" applyAlignment="1" applyProtection="1">
      <alignment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0" fontId="0" fillId="0" borderId="21" xfId="0" applyFont="1" applyBorder="1" applyAlignment="1" applyProtection="1">
      <alignment vertical="center"/>
      <protection hidden="1"/>
    </xf>
    <xf numFmtId="0" fontId="0" fillId="0" borderId="22" xfId="0" applyFont="1" applyBorder="1" applyAlignment="1" applyProtection="1">
      <alignment vertical="center"/>
      <protection hidden="1"/>
    </xf>
    <xf numFmtId="4" fontId="0" fillId="4" borderId="25" xfId="0" applyNumberFormat="1" applyFont="1" applyFill="1" applyBorder="1" applyAlignment="1" applyProtection="1">
      <alignment vertical="center"/>
      <protection locked="0" hidden="1"/>
    </xf>
    <xf numFmtId="167" fontId="0" fillId="4" borderId="25" xfId="0" applyNumberFormat="1" applyFont="1" applyFill="1" applyBorder="1" applyAlignment="1" applyProtection="1">
      <alignment vertical="center"/>
      <protection locked="0"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top"/>
      <protection hidden="1"/>
    </xf>
    <xf numFmtId="0" fontId="20" fillId="0" borderId="26" xfId="0" applyFont="1" applyBorder="1" applyAlignment="1" applyProtection="1">
      <alignment vertical="center" wrapText="1"/>
      <protection hidden="1"/>
    </xf>
    <xf numFmtId="0" fontId="20" fillId="0" borderId="27" xfId="0" applyFont="1" applyBorder="1" applyAlignment="1" applyProtection="1">
      <alignment vertical="center" wrapText="1"/>
      <protection hidden="1"/>
    </xf>
    <xf numFmtId="0" fontId="20" fillId="0" borderId="28" xfId="0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0" fillId="0" borderId="29" xfId="0" applyFont="1" applyBorder="1" applyAlignment="1" applyProtection="1">
      <alignment horizontal="center" vertical="center" wrapText="1"/>
      <protection hidden="1"/>
    </xf>
    <xf numFmtId="0" fontId="20" fillId="0" borderId="30" xfId="0" applyFont="1" applyBorder="1" applyAlignment="1" applyProtection="1">
      <alignment horizontal="center" vertical="center" wrapText="1"/>
      <protection hidden="1"/>
    </xf>
    <xf numFmtId="0" fontId="20" fillId="0" borderId="29" xfId="0" applyFont="1" applyBorder="1" applyAlignment="1" applyProtection="1">
      <alignment vertical="center" wrapText="1"/>
      <protection hidden="1"/>
    </xf>
    <xf numFmtId="0" fontId="20" fillId="0" borderId="30" xfId="0" applyFont="1" applyBorder="1" applyAlignment="1" applyProtection="1">
      <alignment vertical="center" wrapText="1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23" fillId="0" borderId="29" xfId="0" applyFont="1" applyBorder="1" applyAlignment="1" applyProtection="1">
      <alignment vertical="center" wrapText="1"/>
      <protection hidden="1"/>
    </xf>
    <xf numFmtId="0" fontId="23" fillId="0" borderId="1" xfId="0" applyFont="1" applyBorder="1" applyAlignment="1" applyProtection="1">
      <alignment horizontal="left" vertical="center" wrapText="1"/>
      <protection hidden="1"/>
    </xf>
    <xf numFmtId="0" fontId="23" fillId="0" borderId="1" xfId="0" applyFont="1" applyBorder="1" applyAlignment="1" applyProtection="1">
      <alignment vertical="center" wrapText="1"/>
      <protection hidden="1"/>
    </xf>
    <xf numFmtId="0" fontId="23" fillId="0" borderId="1" xfId="0" applyFont="1" applyBorder="1" applyAlignment="1" applyProtection="1">
      <alignment vertical="center"/>
      <protection hidden="1"/>
    </xf>
    <xf numFmtId="0" fontId="23" fillId="0" borderId="1" xfId="0" applyFont="1" applyBorder="1" applyAlignment="1" applyProtection="1">
      <alignment horizontal="left" vertical="center"/>
      <protection hidden="1"/>
    </xf>
    <xf numFmtId="49" fontId="23" fillId="0" borderId="1" xfId="0" applyNumberFormat="1" applyFont="1" applyBorder="1" applyAlignment="1" applyProtection="1">
      <alignment vertical="center" wrapText="1"/>
      <protection hidden="1"/>
    </xf>
    <xf numFmtId="0" fontId="20" fillId="0" borderId="32" xfId="0" applyFont="1" applyBorder="1" applyAlignment="1" applyProtection="1">
      <alignment vertical="center" wrapText="1"/>
      <protection hidden="1"/>
    </xf>
    <xf numFmtId="0" fontId="24" fillId="0" borderId="31" xfId="0" applyFont="1" applyBorder="1" applyAlignment="1" applyProtection="1">
      <alignment vertical="center" wrapText="1"/>
      <protection hidden="1"/>
    </xf>
    <xf numFmtId="0" fontId="20" fillId="0" borderId="33" xfId="0" applyFont="1" applyBorder="1" applyAlignment="1" applyProtection="1">
      <alignment vertical="center" wrapText="1"/>
      <protection hidden="1"/>
    </xf>
    <xf numFmtId="0" fontId="20" fillId="0" borderId="1" xfId="0" applyFont="1" applyBorder="1" applyAlignment="1" applyProtection="1">
      <alignment vertical="top"/>
      <protection hidden="1"/>
    </xf>
    <xf numFmtId="0" fontId="20" fillId="0" borderId="0" xfId="0" applyFont="1" applyAlignment="1" applyProtection="1">
      <alignment vertical="top"/>
      <protection hidden="1"/>
    </xf>
    <xf numFmtId="0" fontId="20" fillId="0" borderId="26" xfId="0" applyFont="1" applyBorder="1" applyAlignment="1" applyProtection="1">
      <alignment horizontal="left" vertical="center"/>
      <protection hidden="1"/>
    </xf>
    <xf numFmtId="0" fontId="20" fillId="0" borderId="27" xfId="0" applyFont="1" applyBorder="1" applyAlignment="1" applyProtection="1">
      <alignment horizontal="left" vertical="center"/>
      <protection hidden="1"/>
    </xf>
    <xf numFmtId="0" fontId="20" fillId="0" borderId="28" xfId="0" applyFont="1" applyBorder="1" applyAlignment="1" applyProtection="1">
      <alignment horizontal="left" vertical="center"/>
      <protection hidden="1"/>
    </xf>
    <xf numFmtId="0" fontId="20" fillId="0" borderId="29" xfId="0" applyFont="1" applyBorder="1" applyAlignment="1" applyProtection="1">
      <alignment horizontal="left" vertical="center"/>
      <protection hidden="1"/>
    </xf>
    <xf numFmtId="0" fontId="20" fillId="0" borderId="30" xfId="0" applyFont="1" applyBorder="1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left" vertical="center"/>
      <protection hidden="1"/>
    </xf>
    <xf numFmtId="0" fontId="25" fillId="0" borderId="0" xfId="0" applyFont="1" applyAlignment="1" applyProtection="1">
      <alignment horizontal="left" vertical="center"/>
      <protection hidden="1"/>
    </xf>
    <xf numFmtId="0" fontId="22" fillId="0" borderId="31" xfId="0" applyFont="1" applyBorder="1" applyAlignment="1" applyProtection="1">
      <alignment horizontal="left" vertical="center"/>
      <protection hidden="1"/>
    </xf>
    <xf numFmtId="0" fontId="22" fillId="0" borderId="31" xfId="0" applyFont="1" applyBorder="1" applyAlignment="1" applyProtection="1">
      <alignment horizontal="center" vertical="center"/>
      <protection hidden="1"/>
    </xf>
    <xf numFmtId="0" fontId="25" fillId="0" borderId="31" xfId="0" applyFont="1" applyBorder="1" applyAlignment="1" applyProtection="1">
      <alignment horizontal="left" vertical="center"/>
      <protection hidden="1"/>
    </xf>
    <xf numFmtId="0" fontId="26" fillId="0" borderId="1" xfId="0" applyFont="1" applyBorder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center" vertical="center"/>
      <protection hidden="1"/>
    </xf>
    <xf numFmtId="0" fontId="23" fillId="0" borderId="29" xfId="0" applyFont="1" applyBorder="1" applyAlignment="1" applyProtection="1">
      <alignment horizontal="left" vertical="center"/>
      <protection hidden="1"/>
    </xf>
    <xf numFmtId="0" fontId="23" fillId="0" borderId="1" xfId="0" applyFont="1" applyFill="1" applyBorder="1" applyAlignment="1" applyProtection="1">
      <alignment horizontal="left" vertical="center"/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20" fillId="0" borderId="32" xfId="0" applyFont="1" applyBorder="1" applyAlignment="1" applyProtection="1">
      <alignment horizontal="left" vertical="center"/>
      <protection hidden="1"/>
    </xf>
    <xf numFmtId="0" fontId="24" fillId="0" borderId="31" xfId="0" applyFont="1" applyBorder="1" applyAlignment="1" applyProtection="1">
      <alignment horizontal="left" vertical="center"/>
      <protection hidden="1"/>
    </xf>
    <xf numFmtId="0" fontId="20" fillId="0" borderId="33" xfId="0" applyFont="1" applyBorder="1" applyAlignment="1" applyProtection="1">
      <alignment horizontal="left" vertical="center"/>
      <protection hidden="1"/>
    </xf>
    <xf numFmtId="0" fontId="20" fillId="0" borderId="1" xfId="0" applyFont="1" applyBorder="1" applyAlignment="1" applyProtection="1">
      <alignment horizontal="left" vertical="center"/>
      <protection hidden="1"/>
    </xf>
    <xf numFmtId="0" fontId="24" fillId="0" borderId="1" xfId="0" applyFont="1" applyBorder="1" applyAlignment="1" applyProtection="1">
      <alignment horizontal="left" vertical="center"/>
      <protection hidden="1"/>
    </xf>
    <xf numFmtId="0" fontId="25" fillId="0" borderId="1" xfId="0" applyFont="1" applyBorder="1" applyAlignment="1" applyProtection="1">
      <alignment horizontal="left" vertical="center"/>
      <protection hidden="1"/>
    </xf>
    <xf numFmtId="0" fontId="23" fillId="0" borderId="31" xfId="0" applyFont="1" applyBorder="1" applyAlignment="1" applyProtection="1">
      <alignment horizontal="left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hidden="1"/>
    </xf>
    <xf numFmtId="0" fontId="23" fillId="0" borderId="1" xfId="0" applyFont="1" applyBorder="1" applyAlignment="1" applyProtection="1">
      <alignment horizontal="center" vertical="center" wrapText="1"/>
      <protection hidden="1"/>
    </xf>
    <xf numFmtId="0" fontId="20" fillId="0" borderId="26" xfId="0" applyFont="1" applyBorder="1" applyAlignment="1" applyProtection="1">
      <alignment horizontal="left" vertical="center" wrapText="1"/>
      <protection hidden="1"/>
    </xf>
    <xf numFmtId="0" fontId="20" fillId="0" borderId="27" xfId="0" applyFont="1" applyBorder="1" applyAlignment="1" applyProtection="1">
      <alignment horizontal="left" vertical="center" wrapText="1"/>
      <protection hidden="1"/>
    </xf>
    <xf numFmtId="0" fontId="20" fillId="0" borderId="28" xfId="0" applyFont="1" applyBorder="1" applyAlignment="1" applyProtection="1">
      <alignment horizontal="left" vertical="center" wrapText="1"/>
      <protection hidden="1"/>
    </xf>
    <xf numFmtId="0" fontId="20" fillId="0" borderId="29" xfId="0" applyFont="1" applyBorder="1" applyAlignment="1" applyProtection="1">
      <alignment horizontal="left" vertical="center" wrapText="1"/>
      <protection hidden="1"/>
    </xf>
    <xf numFmtId="0" fontId="20" fillId="0" borderId="30" xfId="0" applyFont="1" applyBorder="1" applyAlignment="1" applyProtection="1">
      <alignment horizontal="left" vertical="center" wrapText="1"/>
      <protection hidden="1"/>
    </xf>
    <xf numFmtId="0" fontId="25" fillId="0" borderId="29" xfId="0" applyFont="1" applyBorder="1" applyAlignment="1" applyProtection="1">
      <alignment horizontal="left" vertical="center" wrapText="1"/>
      <protection hidden="1"/>
    </xf>
    <xf numFmtId="0" fontId="25" fillId="0" borderId="30" xfId="0" applyFont="1" applyBorder="1" applyAlignment="1" applyProtection="1">
      <alignment horizontal="left" vertical="center" wrapText="1"/>
      <protection hidden="1"/>
    </xf>
    <xf numFmtId="0" fontId="23" fillId="0" borderId="29" xfId="0" applyFont="1" applyBorder="1" applyAlignment="1" applyProtection="1">
      <alignment horizontal="left" vertical="center" wrapText="1"/>
      <protection hidden="1"/>
    </xf>
    <xf numFmtId="0" fontId="23" fillId="0" borderId="30" xfId="0" applyFont="1" applyBorder="1" applyAlignment="1" applyProtection="1">
      <alignment horizontal="left" vertical="center" wrapText="1"/>
      <protection hidden="1"/>
    </xf>
    <xf numFmtId="0" fontId="23" fillId="0" borderId="30" xfId="0" applyFont="1" applyBorder="1" applyAlignment="1" applyProtection="1">
      <alignment horizontal="left" vertical="center"/>
      <protection hidden="1"/>
    </xf>
    <xf numFmtId="0" fontId="23" fillId="0" borderId="32" xfId="0" applyFont="1" applyBorder="1" applyAlignment="1" applyProtection="1">
      <alignment horizontal="left" vertical="center" wrapText="1"/>
      <protection hidden="1"/>
    </xf>
    <xf numFmtId="0" fontId="23" fillId="0" borderId="31" xfId="0" applyFont="1" applyBorder="1" applyAlignment="1" applyProtection="1">
      <alignment horizontal="left" vertical="center" wrapText="1"/>
      <protection hidden="1"/>
    </xf>
    <xf numFmtId="0" fontId="23" fillId="0" borderId="33" xfId="0" applyFont="1" applyBorder="1" applyAlignment="1" applyProtection="1">
      <alignment horizontal="left" vertical="center" wrapText="1"/>
      <protection hidden="1"/>
    </xf>
    <xf numFmtId="0" fontId="23" fillId="0" borderId="1" xfId="0" applyFont="1" applyBorder="1" applyAlignment="1" applyProtection="1">
      <alignment horizontal="left" vertical="top"/>
      <protection hidden="1"/>
    </xf>
    <xf numFmtId="0" fontId="23" fillId="0" borderId="1" xfId="0" applyFont="1" applyBorder="1" applyAlignment="1" applyProtection="1">
      <alignment horizontal="center" vertical="top"/>
      <protection hidden="1"/>
    </xf>
    <xf numFmtId="0" fontId="23" fillId="0" borderId="32" xfId="0" applyFont="1" applyBorder="1" applyAlignment="1" applyProtection="1">
      <alignment horizontal="left" vertical="center"/>
      <protection hidden="1"/>
    </xf>
    <xf numFmtId="0" fontId="23" fillId="0" borderId="33" xfId="0" applyFont="1" applyBorder="1" applyAlignment="1" applyProtection="1">
      <alignment horizontal="left"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22" fillId="0" borderId="1" xfId="0" applyFont="1" applyBorder="1" applyAlignment="1" applyProtection="1">
      <alignment vertical="center"/>
      <protection hidden="1"/>
    </xf>
    <xf numFmtId="0" fontId="25" fillId="0" borderId="31" xfId="0" applyFont="1" applyBorder="1" applyAlignment="1" applyProtection="1">
      <alignment vertical="center"/>
      <protection hidden="1"/>
    </xf>
    <xf numFmtId="0" fontId="22" fillId="0" borderId="31" xfId="0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top"/>
      <protection hidden="1"/>
    </xf>
    <xf numFmtId="49" fontId="23" fillId="0" borderId="1" xfId="0" applyNumberFormat="1" applyFont="1" applyBorder="1" applyAlignment="1" applyProtection="1">
      <alignment horizontal="left" vertical="center"/>
      <protection hidden="1"/>
    </xf>
    <xf numFmtId="0" fontId="0" fillId="0" borderId="31" xfId="0" applyBorder="1" applyAlignment="1" applyProtection="1">
      <alignment vertical="top"/>
      <protection hidden="1"/>
    </xf>
    <xf numFmtId="0" fontId="22" fillId="0" borderId="31" xfId="0" applyFont="1" applyBorder="1" applyAlignment="1" applyProtection="1">
      <alignment horizontal="left"/>
      <protection hidden="1"/>
    </xf>
    <xf numFmtId="0" fontId="25" fillId="0" borderId="31" xfId="0" applyFont="1" applyBorder="1" applyAlignment="1" applyProtection="1">
      <protection hidden="1"/>
    </xf>
    <xf numFmtId="0" fontId="20" fillId="0" borderId="29" xfId="0" applyFont="1" applyBorder="1" applyAlignment="1" applyProtection="1">
      <alignment vertical="top"/>
      <protection hidden="1"/>
    </xf>
    <xf numFmtId="0" fontId="20" fillId="0" borderId="30" xfId="0" applyFont="1" applyBorder="1" applyAlignment="1" applyProtection="1">
      <alignment vertical="top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top"/>
      <protection hidden="1"/>
    </xf>
    <xf numFmtId="0" fontId="20" fillId="0" borderId="32" xfId="0" applyFont="1" applyBorder="1" applyAlignment="1" applyProtection="1">
      <alignment vertical="top"/>
      <protection hidden="1"/>
    </xf>
    <xf numFmtId="0" fontId="20" fillId="0" borderId="31" xfId="0" applyFont="1" applyBorder="1" applyAlignment="1" applyProtection="1">
      <alignment vertical="top"/>
      <protection hidden="1"/>
    </xf>
    <xf numFmtId="0" fontId="20" fillId="0" borderId="33" xfId="0" applyFont="1" applyBorder="1" applyAlignment="1" applyProtection="1">
      <alignment vertical="top"/>
      <protection hidden="1"/>
    </xf>
    <xf numFmtId="49" fontId="2" fillId="4" borderId="1" xfId="0" applyNumberFormat="1" applyFont="1" applyFill="1" applyBorder="1" applyAlignment="1" applyProtection="1">
      <alignment horizontal="left" vertical="center"/>
      <protection locked="0" hidden="1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vertical="center"/>
      <protection hidden="1"/>
    </xf>
    <xf numFmtId="0" fontId="14" fillId="2" borderId="0" xfId="1" applyFont="1" applyFill="1" applyAlignment="1" applyProtection="1">
      <alignment vertical="center"/>
      <protection hidden="1"/>
    </xf>
    <xf numFmtId="0" fontId="9" fillId="3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11" fillId="0" borderId="0" xfId="0" applyFont="1" applyBorder="1" applyAlignment="1" applyProtection="1">
      <alignment horizontal="left" vertical="center" wrapText="1"/>
      <protection hidden="1"/>
    </xf>
    <xf numFmtId="0" fontId="11" fillId="0" borderId="0" xfId="0" applyFont="1" applyBorder="1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left" vertical="top"/>
      <protection hidden="1"/>
    </xf>
    <xf numFmtId="0" fontId="23" fillId="0" borderId="1" xfId="0" applyFont="1" applyBorder="1" applyAlignment="1" applyProtection="1">
      <alignment horizontal="left" vertical="center"/>
      <protection hidden="1"/>
    </xf>
    <xf numFmtId="0" fontId="22" fillId="0" borderId="31" xfId="0" applyFont="1" applyBorder="1" applyAlignment="1" applyProtection="1">
      <alignment horizontal="left"/>
      <protection hidden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23" fillId="0" borderId="1" xfId="0" applyFont="1" applyBorder="1" applyAlignment="1" applyProtection="1">
      <alignment horizontal="left" vertical="center" wrapText="1"/>
      <protection hidden="1"/>
    </xf>
    <xf numFmtId="49" fontId="23" fillId="0" borderId="1" xfId="0" applyNumberFormat="1" applyFont="1" applyBorder="1" applyAlignment="1" applyProtection="1">
      <alignment horizontal="left" vertical="center" wrapText="1"/>
      <protection hidden="1"/>
    </xf>
    <xf numFmtId="0" fontId="22" fillId="0" borderId="31" xfId="0" applyFont="1" applyBorder="1" applyAlignment="1" applyProtection="1">
      <alignment horizontal="left" wrapText="1"/>
      <protection hidden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97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ColWidth="9.28515625" defaultRowHeight="12" x14ac:dyDescent="0.3"/>
  <cols>
    <col min="1" max="1" width="8.28515625" style="5" customWidth="1"/>
    <col min="2" max="2" width="1.7109375" style="5" customWidth="1"/>
    <col min="3" max="3" width="4.140625" style="5" customWidth="1"/>
    <col min="4" max="4" width="4.28515625" style="5" customWidth="1"/>
    <col min="5" max="5" width="17.140625" style="5" customWidth="1"/>
    <col min="6" max="6" width="75" style="5" customWidth="1"/>
    <col min="7" max="7" width="8.7109375" style="5" customWidth="1"/>
    <col min="8" max="8" width="11.140625" style="5" customWidth="1"/>
    <col min="9" max="9" width="12.7109375" style="5" customWidth="1"/>
    <col min="10" max="10" width="23.42578125" style="5" customWidth="1"/>
    <col min="11" max="11" width="15.42578125" style="5" customWidth="1"/>
    <col min="12" max="12" width="9.28515625" style="5"/>
    <col min="13" max="18" width="9.28515625" style="5" hidden="1"/>
    <col min="19" max="19" width="8.140625" style="5" hidden="1" customWidth="1"/>
    <col min="20" max="20" width="29.7109375" style="5" hidden="1" customWidth="1"/>
    <col min="21" max="21" width="16.28515625" style="5" hidden="1" customWidth="1"/>
    <col min="22" max="22" width="12.28515625" style="5" customWidth="1"/>
    <col min="23" max="23" width="16.28515625" style="5" customWidth="1"/>
    <col min="24" max="24" width="12.28515625" style="5" customWidth="1"/>
    <col min="25" max="25" width="15" style="5" customWidth="1"/>
    <col min="26" max="26" width="11" style="5" customWidth="1"/>
    <col min="27" max="27" width="15" style="5" customWidth="1"/>
    <col min="28" max="28" width="16.28515625" style="5" customWidth="1"/>
    <col min="29" max="29" width="11" style="5" customWidth="1"/>
    <col min="30" max="30" width="15" style="5" customWidth="1"/>
    <col min="31" max="31" width="16.28515625" style="5" customWidth="1"/>
    <col min="32" max="43" width="9.28515625" style="5"/>
    <col min="44" max="65" width="9.28515625" style="5" hidden="1"/>
    <col min="66" max="16384" width="9.28515625" style="5"/>
  </cols>
  <sheetData>
    <row r="1" spans="1:70" ht="21.75" customHeight="1" x14ac:dyDescent="0.3">
      <c r="A1" s="4"/>
      <c r="B1" s="1"/>
      <c r="C1" s="1"/>
      <c r="D1" s="2" t="s">
        <v>0</v>
      </c>
      <c r="E1" s="1"/>
      <c r="F1" s="37" t="s">
        <v>48</v>
      </c>
      <c r="G1" s="204" t="s">
        <v>49</v>
      </c>
      <c r="H1" s="204"/>
      <c r="I1" s="1"/>
      <c r="J1" s="37" t="s">
        <v>50</v>
      </c>
      <c r="K1" s="2"/>
      <c r="L1" s="37"/>
      <c r="M1" s="37"/>
      <c r="N1" s="37"/>
      <c r="O1" s="37"/>
      <c r="P1" s="37"/>
      <c r="Q1" s="37"/>
      <c r="R1" s="37"/>
      <c r="S1" s="37"/>
      <c r="T1" s="37"/>
      <c r="U1" s="3"/>
      <c r="V1" s="3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</row>
    <row r="2" spans="1:70" ht="36.9" customHeight="1" x14ac:dyDescent="0.3">
      <c r="L2" s="205" t="s">
        <v>3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6" t="s">
        <v>45</v>
      </c>
    </row>
    <row r="3" spans="1:70" ht="6.9" customHeight="1" x14ac:dyDescent="0.3">
      <c r="B3" s="7"/>
      <c r="C3" s="8"/>
      <c r="D3" s="8"/>
      <c r="E3" s="8"/>
      <c r="F3" s="8"/>
      <c r="G3" s="8"/>
      <c r="H3" s="8"/>
      <c r="I3" s="8"/>
      <c r="J3" s="8"/>
      <c r="K3" s="9"/>
      <c r="AT3" s="6" t="s">
        <v>46</v>
      </c>
    </row>
    <row r="4" spans="1:70" ht="36.9" customHeight="1" x14ac:dyDescent="0.3">
      <c r="B4" s="10"/>
      <c r="C4" s="11"/>
      <c r="D4" s="12" t="s">
        <v>52</v>
      </c>
      <c r="E4" s="11"/>
      <c r="F4" s="11"/>
      <c r="G4" s="11"/>
      <c r="H4" s="11"/>
      <c r="I4" s="11"/>
      <c r="J4" s="11"/>
      <c r="K4" s="13"/>
      <c r="M4" s="14" t="s">
        <v>4</v>
      </c>
      <c r="AT4" s="6" t="s">
        <v>2</v>
      </c>
    </row>
    <row r="5" spans="1:70" ht="6.9" customHeight="1" x14ac:dyDescent="0.3">
      <c r="B5" s="10"/>
      <c r="C5" s="11"/>
      <c r="D5" s="11"/>
      <c r="E5" s="11"/>
      <c r="F5" s="11"/>
      <c r="G5" s="11"/>
      <c r="H5" s="11"/>
      <c r="I5" s="11"/>
      <c r="J5" s="11"/>
      <c r="K5" s="13"/>
    </row>
    <row r="6" spans="1:70" ht="13.2" x14ac:dyDescent="0.3">
      <c r="B6" s="10"/>
      <c r="C6" s="11"/>
      <c r="D6" s="15" t="s">
        <v>5</v>
      </c>
      <c r="E6" s="11"/>
      <c r="F6" s="11"/>
      <c r="G6" s="11"/>
      <c r="H6" s="11"/>
      <c r="I6" s="11"/>
      <c r="J6" s="11"/>
      <c r="K6" s="13"/>
    </row>
    <row r="7" spans="1:70" ht="16.5" customHeight="1" x14ac:dyDescent="0.3">
      <c r="B7" s="10"/>
      <c r="C7" s="11"/>
      <c r="D7" s="11"/>
      <c r="E7" s="207" t="s">
        <v>6</v>
      </c>
      <c r="F7" s="208"/>
      <c r="G7" s="208"/>
      <c r="H7" s="208"/>
      <c r="I7" s="11"/>
      <c r="J7" s="11"/>
      <c r="K7" s="13"/>
    </row>
    <row r="8" spans="1:70" s="20" customFormat="1" ht="13.2" x14ac:dyDescent="0.3">
      <c r="B8" s="17"/>
      <c r="C8" s="18"/>
      <c r="D8" s="15" t="s">
        <v>53</v>
      </c>
      <c r="E8" s="18"/>
      <c r="F8" s="18"/>
      <c r="G8" s="18"/>
      <c r="H8" s="18"/>
      <c r="I8" s="18"/>
      <c r="J8" s="18"/>
      <c r="K8" s="19"/>
    </row>
    <row r="9" spans="1:70" s="20" customFormat="1" ht="36.9" customHeight="1" x14ac:dyDescent="0.3">
      <c r="B9" s="17"/>
      <c r="C9" s="18"/>
      <c r="D9" s="18"/>
      <c r="E9" s="207" t="s">
        <v>54</v>
      </c>
      <c r="F9" s="208"/>
      <c r="G9" s="208"/>
      <c r="H9" s="208"/>
      <c r="I9" s="18"/>
      <c r="J9" s="18"/>
      <c r="K9" s="19"/>
    </row>
    <row r="10" spans="1:70" s="20" customFormat="1" x14ac:dyDescent="0.3"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70" s="20" customFormat="1" ht="14.4" customHeight="1" x14ac:dyDescent="0.3">
      <c r="B11" s="17"/>
      <c r="C11" s="18"/>
      <c r="D11" s="15" t="s">
        <v>7</v>
      </c>
      <c r="E11" s="18"/>
      <c r="F11" s="16" t="s">
        <v>8</v>
      </c>
      <c r="G11" s="18"/>
      <c r="H11" s="18"/>
      <c r="I11" s="15" t="s">
        <v>9</v>
      </c>
      <c r="J11" s="16" t="s">
        <v>1</v>
      </c>
      <c r="K11" s="19"/>
    </row>
    <row r="12" spans="1:70" s="20" customFormat="1" ht="14.4" customHeight="1" x14ac:dyDescent="0.3">
      <c r="B12" s="17"/>
      <c r="C12" s="18"/>
      <c r="D12" s="15" t="s">
        <v>10</v>
      </c>
      <c r="E12" s="18"/>
      <c r="F12" s="16" t="s">
        <v>11</v>
      </c>
      <c r="G12" s="18"/>
      <c r="H12" s="18"/>
      <c r="I12" s="15" t="s">
        <v>12</v>
      </c>
      <c r="J12" s="197" t="s">
        <v>20</v>
      </c>
      <c r="K12" s="19"/>
    </row>
    <row r="13" spans="1:70" s="20" customFormat="1" ht="10.95" customHeight="1" x14ac:dyDescent="0.3">
      <c r="B13" s="17"/>
      <c r="C13" s="18"/>
      <c r="D13" s="18"/>
      <c r="E13" s="18"/>
      <c r="F13" s="18"/>
      <c r="G13" s="18"/>
      <c r="H13" s="18"/>
      <c r="I13" s="18"/>
      <c r="J13" s="18"/>
      <c r="K13" s="19"/>
    </row>
    <row r="14" spans="1:70" s="20" customFormat="1" ht="14.4" customHeight="1" x14ac:dyDescent="0.3">
      <c r="B14" s="17"/>
      <c r="C14" s="18"/>
      <c r="D14" s="15" t="s">
        <v>13</v>
      </c>
      <c r="E14" s="18"/>
      <c r="F14" s="18"/>
      <c r="G14" s="18"/>
      <c r="H14" s="18"/>
      <c r="I14" s="15" t="s">
        <v>14</v>
      </c>
      <c r="J14" s="16" t="s">
        <v>15</v>
      </c>
      <c r="K14" s="19"/>
    </row>
    <row r="15" spans="1:70" s="20" customFormat="1" ht="18" customHeight="1" x14ac:dyDescent="0.3">
      <c r="B15" s="17"/>
      <c r="C15" s="18"/>
      <c r="D15" s="18"/>
      <c r="E15" s="16" t="s">
        <v>16</v>
      </c>
      <c r="F15" s="18"/>
      <c r="G15" s="18"/>
      <c r="H15" s="18"/>
      <c r="I15" s="15" t="s">
        <v>17</v>
      </c>
      <c r="J15" s="16" t="s">
        <v>18</v>
      </c>
      <c r="K15" s="19"/>
    </row>
    <row r="16" spans="1:70" s="20" customFormat="1" ht="6.9" customHeight="1" x14ac:dyDescent="0.3">
      <c r="B16" s="17"/>
      <c r="C16" s="18"/>
      <c r="D16" s="18"/>
      <c r="E16" s="18"/>
      <c r="F16" s="18"/>
      <c r="G16" s="18"/>
      <c r="H16" s="18"/>
      <c r="I16" s="18"/>
      <c r="J16" s="18"/>
      <c r="K16" s="19"/>
    </row>
    <row r="17" spans="2:11" s="20" customFormat="1" ht="14.4" customHeight="1" x14ac:dyDescent="0.3">
      <c r="B17" s="17"/>
      <c r="C17" s="18"/>
      <c r="D17" s="15" t="s">
        <v>19</v>
      </c>
      <c r="E17" s="18"/>
      <c r="F17" s="18"/>
      <c r="G17" s="18"/>
      <c r="H17" s="18"/>
      <c r="I17" s="15" t="s">
        <v>14</v>
      </c>
      <c r="J17" s="197" t="s">
        <v>20</v>
      </c>
      <c r="K17" s="19"/>
    </row>
    <row r="18" spans="2:11" s="20" customFormat="1" ht="18" customHeight="1" x14ac:dyDescent="0.3">
      <c r="B18" s="17"/>
      <c r="C18" s="18"/>
      <c r="D18" s="18"/>
      <c r="E18" s="197" t="s">
        <v>20</v>
      </c>
      <c r="F18" s="18"/>
      <c r="G18" s="18"/>
      <c r="H18" s="18"/>
      <c r="I18" s="15" t="s">
        <v>17</v>
      </c>
      <c r="J18" s="197" t="s">
        <v>20</v>
      </c>
      <c r="K18" s="19"/>
    </row>
    <row r="19" spans="2:11" s="20" customFormat="1" ht="6.9" customHeight="1" x14ac:dyDescent="0.3">
      <c r="B19" s="17"/>
      <c r="C19" s="18"/>
      <c r="D19" s="18"/>
      <c r="E19" s="18"/>
      <c r="F19" s="18"/>
      <c r="G19" s="18"/>
      <c r="H19" s="18"/>
      <c r="I19" s="18"/>
      <c r="J19" s="18"/>
      <c r="K19" s="19"/>
    </row>
    <row r="20" spans="2:11" s="20" customFormat="1" ht="14.4" customHeight="1" x14ac:dyDescent="0.3">
      <c r="B20" s="17"/>
      <c r="C20" s="18"/>
      <c r="D20" s="15" t="s">
        <v>21</v>
      </c>
      <c r="E20" s="18"/>
      <c r="F20" s="18"/>
      <c r="G20" s="18"/>
      <c r="H20" s="18"/>
      <c r="I20" s="15" t="s">
        <v>14</v>
      </c>
      <c r="J20" s="16" t="s">
        <v>22</v>
      </c>
      <c r="K20" s="19"/>
    </row>
    <row r="21" spans="2:11" s="20" customFormat="1" ht="18" customHeight="1" x14ac:dyDescent="0.3">
      <c r="B21" s="17"/>
      <c r="C21" s="18"/>
      <c r="D21" s="18"/>
      <c r="E21" s="16" t="s">
        <v>23</v>
      </c>
      <c r="F21" s="18"/>
      <c r="G21" s="18"/>
      <c r="H21" s="18"/>
      <c r="I21" s="15" t="s">
        <v>17</v>
      </c>
      <c r="J21" s="16" t="s">
        <v>24</v>
      </c>
      <c r="K21" s="19"/>
    </row>
    <row r="22" spans="2:11" s="20" customFormat="1" ht="6.9" customHeight="1" x14ac:dyDescent="0.3">
      <c r="B22" s="17"/>
      <c r="C22" s="18"/>
      <c r="D22" s="18"/>
      <c r="E22" s="18"/>
      <c r="F22" s="18"/>
      <c r="G22" s="18"/>
      <c r="H22" s="18"/>
      <c r="I22" s="18"/>
      <c r="J22" s="18"/>
      <c r="K22" s="19"/>
    </row>
    <row r="23" spans="2:11" s="20" customFormat="1" ht="14.4" customHeight="1" x14ac:dyDescent="0.3">
      <c r="B23" s="17"/>
      <c r="C23" s="18"/>
      <c r="D23" s="15" t="s">
        <v>25</v>
      </c>
      <c r="E23" s="18"/>
      <c r="F23" s="18"/>
      <c r="G23" s="18"/>
      <c r="H23" s="18"/>
      <c r="I23" s="18"/>
      <c r="J23" s="18"/>
      <c r="K23" s="19"/>
    </row>
    <row r="24" spans="2:11" s="42" customFormat="1" ht="16.5" customHeight="1" x14ac:dyDescent="0.3">
      <c r="B24" s="39"/>
      <c r="C24" s="40"/>
      <c r="D24" s="40"/>
      <c r="E24" s="198" t="s">
        <v>1</v>
      </c>
      <c r="F24" s="198"/>
      <c r="G24" s="198"/>
      <c r="H24" s="198"/>
      <c r="I24" s="40"/>
      <c r="J24" s="40"/>
      <c r="K24" s="41"/>
    </row>
    <row r="25" spans="2:11" s="20" customFormat="1" ht="6.9" customHeight="1" x14ac:dyDescent="0.3">
      <c r="B25" s="17"/>
      <c r="C25" s="18"/>
      <c r="D25" s="18"/>
      <c r="E25" s="18"/>
      <c r="F25" s="18"/>
      <c r="G25" s="18"/>
      <c r="H25" s="18"/>
      <c r="I25" s="18"/>
      <c r="J25" s="18"/>
      <c r="K25" s="19"/>
    </row>
    <row r="26" spans="2:11" s="20" customFormat="1" ht="6.9" customHeight="1" x14ac:dyDescent="0.3">
      <c r="B26" s="17"/>
      <c r="C26" s="18"/>
      <c r="D26" s="29"/>
      <c r="E26" s="29"/>
      <c r="F26" s="29"/>
      <c r="G26" s="29"/>
      <c r="H26" s="29"/>
      <c r="I26" s="29"/>
      <c r="J26" s="29"/>
      <c r="K26" s="43"/>
    </row>
    <row r="27" spans="2:11" s="20" customFormat="1" ht="25.35" customHeight="1" x14ac:dyDescent="0.3">
      <c r="B27" s="17"/>
      <c r="C27" s="18"/>
      <c r="D27" s="44" t="s">
        <v>26</v>
      </c>
      <c r="E27" s="18"/>
      <c r="F27" s="18"/>
      <c r="G27" s="18"/>
      <c r="H27" s="18"/>
      <c r="I27" s="18"/>
      <c r="J27" s="45">
        <f>ROUND(J82,2)</f>
        <v>0</v>
      </c>
      <c r="K27" s="19"/>
    </row>
    <row r="28" spans="2:11" s="20" customFormat="1" ht="6.9" customHeight="1" x14ac:dyDescent="0.3">
      <c r="B28" s="17"/>
      <c r="C28" s="18"/>
      <c r="D28" s="29"/>
      <c r="E28" s="29"/>
      <c r="F28" s="29"/>
      <c r="G28" s="29"/>
      <c r="H28" s="29"/>
      <c r="I28" s="29"/>
      <c r="J28" s="29"/>
      <c r="K28" s="43"/>
    </row>
    <row r="29" spans="2:11" s="20" customFormat="1" ht="14.4" customHeight="1" x14ac:dyDescent="0.3">
      <c r="B29" s="17"/>
      <c r="C29" s="18"/>
      <c r="D29" s="18"/>
      <c r="E29" s="18"/>
      <c r="F29" s="46" t="s">
        <v>28</v>
      </c>
      <c r="G29" s="18"/>
      <c r="H29" s="18"/>
      <c r="I29" s="46" t="s">
        <v>27</v>
      </c>
      <c r="J29" s="46" t="s">
        <v>29</v>
      </c>
      <c r="K29" s="19"/>
    </row>
    <row r="30" spans="2:11" s="20" customFormat="1" ht="14.4" customHeight="1" x14ac:dyDescent="0.3">
      <c r="B30" s="17"/>
      <c r="C30" s="18"/>
      <c r="D30" s="21" t="s">
        <v>30</v>
      </c>
      <c r="E30" s="21" t="s">
        <v>31</v>
      </c>
      <c r="F30" s="47">
        <f>ROUND(SUM(BE82:BE96), 2)</f>
        <v>0</v>
      </c>
      <c r="G30" s="18"/>
      <c r="H30" s="18"/>
      <c r="I30" s="48">
        <v>0.21</v>
      </c>
      <c r="J30" s="47">
        <f>ROUND(ROUND((SUM(BE82:BE96)), 2)*I30, 2)</f>
        <v>0</v>
      </c>
      <c r="K30" s="19"/>
    </row>
    <row r="31" spans="2:11" s="20" customFormat="1" ht="14.4" customHeight="1" x14ac:dyDescent="0.3">
      <c r="B31" s="17"/>
      <c r="C31" s="18"/>
      <c r="D31" s="18"/>
      <c r="E31" s="21" t="s">
        <v>32</v>
      </c>
      <c r="F31" s="47">
        <f>ROUND(SUM(BF82:BF96), 2)</f>
        <v>0</v>
      </c>
      <c r="G31" s="18"/>
      <c r="H31" s="18"/>
      <c r="I31" s="48">
        <v>0.15</v>
      </c>
      <c r="J31" s="47">
        <f>ROUND(ROUND((SUM(BF82:BF96)), 2)*I31, 2)</f>
        <v>0</v>
      </c>
      <c r="K31" s="19"/>
    </row>
    <row r="32" spans="2:11" s="20" customFormat="1" ht="14.4" hidden="1" customHeight="1" x14ac:dyDescent="0.3">
      <c r="B32" s="17"/>
      <c r="C32" s="18"/>
      <c r="D32" s="18"/>
      <c r="E32" s="21" t="s">
        <v>33</v>
      </c>
      <c r="F32" s="47">
        <f>ROUND(SUM(BG82:BG96), 2)</f>
        <v>0</v>
      </c>
      <c r="G32" s="18"/>
      <c r="H32" s="18"/>
      <c r="I32" s="48">
        <v>0.21</v>
      </c>
      <c r="J32" s="47">
        <v>0</v>
      </c>
      <c r="K32" s="19"/>
    </row>
    <row r="33" spans="2:11" s="20" customFormat="1" ht="14.4" hidden="1" customHeight="1" x14ac:dyDescent="0.3">
      <c r="B33" s="17"/>
      <c r="C33" s="18"/>
      <c r="D33" s="18"/>
      <c r="E33" s="21" t="s">
        <v>34</v>
      </c>
      <c r="F33" s="47">
        <f>ROUND(SUM(BH82:BH96), 2)</f>
        <v>0</v>
      </c>
      <c r="G33" s="18"/>
      <c r="H33" s="18"/>
      <c r="I33" s="48">
        <v>0.15</v>
      </c>
      <c r="J33" s="47">
        <v>0</v>
      </c>
      <c r="K33" s="19"/>
    </row>
    <row r="34" spans="2:11" s="20" customFormat="1" ht="14.4" hidden="1" customHeight="1" x14ac:dyDescent="0.3">
      <c r="B34" s="17"/>
      <c r="C34" s="18"/>
      <c r="D34" s="18"/>
      <c r="E34" s="21" t="s">
        <v>35</v>
      </c>
      <c r="F34" s="47">
        <f>ROUND(SUM(BI82:BI96), 2)</f>
        <v>0</v>
      </c>
      <c r="G34" s="18"/>
      <c r="H34" s="18"/>
      <c r="I34" s="48">
        <v>0</v>
      </c>
      <c r="J34" s="47">
        <v>0</v>
      </c>
      <c r="K34" s="19"/>
    </row>
    <row r="35" spans="2:11" s="20" customFormat="1" ht="6.9" customHeight="1" x14ac:dyDescent="0.3">
      <c r="B35" s="17"/>
      <c r="C35" s="18"/>
      <c r="D35" s="18"/>
      <c r="E35" s="18"/>
      <c r="F35" s="18"/>
      <c r="G35" s="18"/>
      <c r="H35" s="18"/>
      <c r="I35" s="18"/>
      <c r="J35" s="18"/>
      <c r="K35" s="19"/>
    </row>
    <row r="36" spans="2:11" s="20" customFormat="1" ht="25.35" customHeight="1" x14ac:dyDescent="0.3">
      <c r="B36" s="17"/>
      <c r="C36" s="49"/>
      <c r="D36" s="50" t="s">
        <v>36</v>
      </c>
      <c r="E36" s="31"/>
      <c r="F36" s="31"/>
      <c r="G36" s="51" t="s">
        <v>37</v>
      </c>
      <c r="H36" s="52" t="s">
        <v>38</v>
      </c>
      <c r="I36" s="31"/>
      <c r="J36" s="53">
        <f>SUM(J27:J34)</f>
        <v>0</v>
      </c>
      <c r="K36" s="54"/>
    </row>
    <row r="37" spans="2:11" s="20" customFormat="1" ht="14.4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4"/>
    </row>
    <row r="41" spans="2:11" s="20" customFormat="1" ht="6.9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55"/>
    </row>
    <row r="42" spans="2:11" s="20" customFormat="1" ht="36.9" customHeight="1" x14ac:dyDescent="0.3">
      <c r="B42" s="17"/>
      <c r="C42" s="12" t="s">
        <v>55</v>
      </c>
      <c r="D42" s="18"/>
      <c r="E42" s="18"/>
      <c r="F42" s="18"/>
      <c r="G42" s="18"/>
      <c r="H42" s="18"/>
      <c r="I42" s="18"/>
      <c r="J42" s="18"/>
      <c r="K42" s="19"/>
    </row>
    <row r="43" spans="2:11" s="20" customFormat="1" ht="6.9" customHeight="1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9"/>
    </row>
    <row r="44" spans="2:11" s="20" customFormat="1" ht="14.4" customHeight="1" x14ac:dyDescent="0.3">
      <c r="B44" s="17"/>
      <c r="C44" s="15" t="s">
        <v>5</v>
      </c>
      <c r="D44" s="18"/>
      <c r="E44" s="18"/>
      <c r="F44" s="18"/>
      <c r="G44" s="18"/>
      <c r="H44" s="18"/>
      <c r="I44" s="18"/>
      <c r="J44" s="18"/>
      <c r="K44" s="19"/>
    </row>
    <row r="45" spans="2:11" s="20" customFormat="1" ht="16.5" customHeight="1" x14ac:dyDescent="0.3">
      <c r="B45" s="17"/>
      <c r="C45" s="18"/>
      <c r="D45" s="18"/>
      <c r="E45" s="209" t="str">
        <f>E7</f>
        <v>Přestavba oddělení přípravy cytostatik, Nemocnice Jihlava</v>
      </c>
      <c r="F45" s="210"/>
      <c r="G45" s="210"/>
      <c r="H45" s="210"/>
      <c r="I45" s="18"/>
      <c r="J45" s="18"/>
      <c r="K45" s="19"/>
    </row>
    <row r="46" spans="2:11" s="20" customFormat="1" ht="14.4" customHeight="1" x14ac:dyDescent="0.3">
      <c r="B46" s="17"/>
      <c r="C46" s="15" t="s">
        <v>53</v>
      </c>
      <c r="D46" s="18"/>
      <c r="E46" s="18"/>
      <c r="F46" s="18"/>
      <c r="G46" s="18"/>
      <c r="H46" s="18"/>
      <c r="I46" s="18"/>
      <c r="J46" s="18"/>
      <c r="K46" s="19"/>
    </row>
    <row r="47" spans="2:11" s="20" customFormat="1" ht="17.25" customHeight="1" x14ac:dyDescent="0.3">
      <c r="B47" s="17"/>
      <c r="C47" s="18"/>
      <c r="D47" s="18"/>
      <c r="E47" s="207" t="str">
        <f>E9</f>
        <v>00 - VON (Vedlejší a ostatní náklady)</v>
      </c>
      <c r="F47" s="208"/>
      <c r="G47" s="208"/>
      <c r="H47" s="208"/>
      <c r="I47" s="18"/>
      <c r="J47" s="18"/>
      <c r="K47" s="19"/>
    </row>
    <row r="48" spans="2:11" s="20" customFormat="1" ht="6.9" customHeight="1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9"/>
    </row>
    <row r="49" spans="2:47" s="20" customFormat="1" ht="18" customHeight="1" x14ac:dyDescent="0.3">
      <c r="B49" s="17"/>
      <c r="C49" s="15" t="s">
        <v>10</v>
      </c>
      <c r="D49" s="18"/>
      <c r="E49" s="18"/>
      <c r="F49" s="16" t="str">
        <f>F12</f>
        <v>Jihlava</v>
      </c>
      <c r="G49" s="18"/>
      <c r="H49" s="18"/>
      <c r="I49" s="15" t="s">
        <v>12</v>
      </c>
      <c r="J49" s="38" t="str">
        <f>IF(J12="","",J12)</f>
        <v>Vyplň údaj</v>
      </c>
      <c r="K49" s="19"/>
    </row>
    <row r="50" spans="2:47" s="20" customFormat="1" ht="6.9" customHeight="1" x14ac:dyDescent="0.3">
      <c r="B50" s="17"/>
      <c r="C50" s="18"/>
      <c r="D50" s="18"/>
      <c r="E50" s="18"/>
      <c r="F50" s="18"/>
      <c r="G50" s="18"/>
      <c r="H50" s="18"/>
      <c r="I50" s="18"/>
      <c r="J50" s="18"/>
      <c r="K50" s="19"/>
    </row>
    <row r="51" spans="2:47" s="20" customFormat="1" ht="13.2" x14ac:dyDescent="0.3">
      <c r="B51" s="17"/>
      <c r="C51" s="15" t="s">
        <v>13</v>
      </c>
      <c r="D51" s="18"/>
      <c r="E51" s="18"/>
      <c r="F51" s="16" t="str">
        <f>E15</f>
        <v>Nemocnice Jihlava, příspěvková organizace</v>
      </c>
      <c r="G51" s="18"/>
      <c r="H51" s="18"/>
      <c r="I51" s="15" t="s">
        <v>21</v>
      </c>
      <c r="J51" s="198" t="str">
        <f>E21</f>
        <v>PENTHA, s.r.o., Zdařilá 817/8, 140 00 Praha 4</v>
      </c>
      <c r="K51" s="19"/>
    </row>
    <row r="52" spans="2:47" s="20" customFormat="1" ht="14.4" customHeight="1" x14ac:dyDescent="0.3">
      <c r="B52" s="17"/>
      <c r="C52" s="15" t="s">
        <v>19</v>
      </c>
      <c r="D52" s="18"/>
      <c r="E52" s="18"/>
      <c r="F52" s="16" t="str">
        <f>IF(E18="","",E18)</f>
        <v>Vyplň údaj</v>
      </c>
      <c r="G52" s="18"/>
      <c r="H52" s="18"/>
      <c r="I52" s="18"/>
      <c r="J52" s="199"/>
      <c r="K52" s="19"/>
    </row>
    <row r="53" spans="2:47" s="20" customFormat="1" ht="10.35" customHeight="1" x14ac:dyDescent="0.3">
      <c r="B53" s="17"/>
      <c r="C53" s="18"/>
      <c r="D53" s="18"/>
      <c r="E53" s="18"/>
      <c r="F53" s="18"/>
      <c r="G53" s="18"/>
      <c r="H53" s="18"/>
      <c r="I53" s="18"/>
      <c r="J53" s="18"/>
      <c r="K53" s="19"/>
    </row>
    <row r="54" spans="2:47" s="20" customFormat="1" ht="29.25" customHeight="1" x14ac:dyDescent="0.3">
      <c r="B54" s="17"/>
      <c r="C54" s="56" t="s">
        <v>56</v>
      </c>
      <c r="D54" s="49"/>
      <c r="E54" s="49"/>
      <c r="F54" s="49"/>
      <c r="G54" s="49"/>
      <c r="H54" s="49"/>
      <c r="I54" s="49"/>
      <c r="J54" s="57" t="s">
        <v>57</v>
      </c>
      <c r="K54" s="58"/>
    </row>
    <row r="55" spans="2:47" s="20" customFormat="1" ht="10.35" customHeight="1" x14ac:dyDescent="0.3">
      <c r="B55" s="17"/>
      <c r="C55" s="18"/>
      <c r="D55" s="18"/>
      <c r="E55" s="18"/>
      <c r="F55" s="18"/>
      <c r="G55" s="18"/>
      <c r="H55" s="18"/>
      <c r="I55" s="18"/>
      <c r="J55" s="18"/>
      <c r="K55" s="19"/>
    </row>
    <row r="56" spans="2:47" s="20" customFormat="1" ht="29.25" customHeight="1" x14ac:dyDescent="0.3">
      <c r="B56" s="17"/>
      <c r="C56" s="59" t="s">
        <v>58</v>
      </c>
      <c r="D56" s="18"/>
      <c r="E56" s="18"/>
      <c r="F56" s="18"/>
      <c r="G56" s="18"/>
      <c r="H56" s="18"/>
      <c r="I56" s="18"/>
      <c r="J56" s="45">
        <f>J82</f>
        <v>0</v>
      </c>
      <c r="K56" s="19"/>
      <c r="AU56" s="6" t="s">
        <v>59</v>
      </c>
    </row>
    <row r="57" spans="2:47" s="66" customFormat="1" ht="24.9" customHeight="1" x14ac:dyDescent="0.3">
      <c r="B57" s="60"/>
      <c r="C57" s="61"/>
      <c r="D57" s="62" t="s">
        <v>60</v>
      </c>
      <c r="E57" s="63"/>
      <c r="F57" s="63"/>
      <c r="G57" s="63"/>
      <c r="H57" s="63"/>
      <c r="I57" s="63"/>
      <c r="J57" s="64">
        <f>J83</f>
        <v>0</v>
      </c>
      <c r="K57" s="65"/>
    </row>
    <row r="58" spans="2:47" s="73" customFormat="1" ht="19.95" customHeight="1" x14ac:dyDescent="0.3">
      <c r="B58" s="67"/>
      <c r="C58" s="68"/>
      <c r="D58" s="69" t="s">
        <v>61</v>
      </c>
      <c r="E58" s="70"/>
      <c r="F58" s="70"/>
      <c r="G58" s="70"/>
      <c r="H58" s="70"/>
      <c r="I58" s="70"/>
      <c r="J58" s="71">
        <f>J84</f>
        <v>0</v>
      </c>
      <c r="K58" s="72"/>
    </row>
    <row r="59" spans="2:47" s="73" customFormat="1" ht="19.95" customHeight="1" x14ac:dyDescent="0.3">
      <c r="B59" s="67"/>
      <c r="C59" s="68"/>
      <c r="D59" s="69" t="s">
        <v>62</v>
      </c>
      <c r="E59" s="70"/>
      <c r="F59" s="70"/>
      <c r="G59" s="70"/>
      <c r="H59" s="70"/>
      <c r="I59" s="70"/>
      <c r="J59" s="71">
        <f>J86</f>
        <v>0</v>
      </c>
      <c r="K59" s="72"/>
    </row>
    <row r="60" spans="2:47" s="73" customFormat="1" ht="19.95" customHeight="1" x14ac:dyDescent="0.3">
      <c r="B60" s="67"/>
      <c r="C60" s="68"/>
      <c r="D60" s="69" t="s">
        <v>63</v>
      </c>
      <c r="E60" s="70"/>
      <c r="F60" s="70"/>
      <c r="G60" s="70"/>
      <c r="H60" s="70"/>
      <c r="I60" s="70"/>
      <c r="J60" s="71">
        <f>J89</f>
        <v>0</v>
      </c>
      <c r="K60" s="72"/>
    </row>
    <row r="61" spans="2:47" s="73" customFormat="1" ht="19.95" customHeight="1" x14ac:dyDescent="0.3">
      <c r="B61" s="67"/>
      <c r="C61" s="68"/>
      <c r="D61" s="69" t="s">
        <v>64</v>
      </c>
      <c r="E61" s="70"/>
      <c r="F61" s="70"/>
      <c r="G61" s="70"/>
      <c r="H61" s="70"/>
      <c r="I61" s="70"/>
      <c r="J61" s="71">
        <f>J92</f>
        <v>0</v>
      </c>
      <c r="K61" s="72"/>
    </row>
    <row r="62" spans="2:47" s="73" customFormat="1" ht="19.95" customHeight="1" x14ac:dyDescent="0.3">
      <c r="B62" s="67"/>
      <c r="C62" s="68"/>
      <c r="D62" s="69" t="s">
        <v>65</v>
      </c>
      <c r="E62" s="70"/>
      <c r="F62" s="70"/>
      <c r="G62" s="70"/>
      <c r="H62" s="70"/>
      <c r="I62" s="70"/>
      <c r="J62" s="71">
        <f>J94</f>
        <v>0</v>
      </c>
      <c r="K62" s="72"/>
    </row>
    <row r="63" spans="2:47" s="20" customFormat="1" ht="21.75" customHeight="1" x14ac:dyDescent="0.3">
      <c r="B63" s="17"/>
      <c r="C63" s="18"/>
      <c r="D63" s="18"/>
      <c r="E63" s="18"/>
      <c r="F63" s="18"/>
      <c r="G63" s="18"/>
      <c r="H63" s="18"/>
      <c r="I63" s="18"/>
      <c r="J63" s="18"/>
      <c r="K63" s="19"/>
    </row>
    <row r="64" spans="2:47" s="20" customFormat="1" ht="6.9" customHeight="1" x14ac:dyDescent="0.3">
      <c r="B64" s="22"/>
      <c r="C64" s="23"/>
      <c r="D64" s="23"/>
      <c r="E64" s="23"/>
      <c r="F64" s="23"/>
      <c r="G64" s="23"/>
      <c r="H64" s="23"/>
      <c r="I64" s="23"/>
      <c r="J64" s="23"/>
      <c r="K64" s="24"/>
    </row>
    <row r="68" spans="2:12" s="20" customFormat="1" ht="6.9" customHeight="1" x14ac:dyDescent="0.3">
      <c r="B68" s="25"/>
      <c r="C68" s="26"/>
      <c r="D68" s="26"/>
      <c r="E68" s="26"/>
      <c r="F68" s="26"/>
      <c r="G68" s="26"/>
      <c r="H68" s="26"/>
      <c r="I68" s="26"/>
      <c r="J68" s="26"/>
      <c r="K68" s="26"/>
      <c r="L68" s="17"/>
    </row>
    <row r="69" spans="2:12" s="20" customFormat="1" ht="36.9" customHeight="1" x14ac:dyDescent="0.3">
      <c r="B69" s="17"/>
      <c r="C69" s="27" t="s">
        <v>66</v>
      </c>
      <c r="L69" s="17"/>
    </row>
    <row r="70" spans="2:12" s="20" customFormat="1" ht="6.9" customHeight="1" x14ac:dyDescent="0.3">
      <c r="B70" s="17"/>
      <c r="L70" s="17"/>
    </row>
    <row r="71" spans="2:12" s="20" customFormat="1" ht="14.4" customHeight="1" x14ac:dyDescent="0.3">
      <c r="B71" s="17"/>
      <c r="C71" s="28" t="s">
        <v>5</v>
      </c>
      <c r="L71" s="17"/>
    </row>
    <row r="72" spans="2:12" s="20" customFormat="1" ht="16.5" customHeight="1" x14ac:dyDescent="0.3">
      <c r="B72" s="17"/>
      <c r="E72" s="200" t="str">
        <f>E7</f>
        <v>Přestavba oddělení přípravy cytostatik, Nemocnice Jihlava</v>
      </c>
      <c r="F72" s="201"/>
      <c r="G72" s="201"/>
      <c r="H72" s="201"/>
      <c r="L72" s="17"/>
    </row>
    <row r="73" spans="2:12" s="20" customFormat="1" ht="14.4" customHeight="1" x14ac:dyDescent="0.3">
      <c r="B73" s="17"/>
      <c r="C73" s="28" t="s">
        <v>53</v>
      </c>
      <c r="L73" s="17"/>
    </row>
    <row r="74" spans="2:12" s="20" customFormat="1" ht="17.25" customHeight="1" x14ac:dyDescent="0.3">
      <c r="B74" s="17"/>
      <c r="E74" s="202" t="str">
        <f>E9</f>
        <v>00 - VON (Vedlejší a ostatní náklady)</v>
      </c>
      <c r="F74" s="203"/>
      <c r="G74" s="203"/>
      <c r="H74" s="203"/>
      <c r="L74" s="17"/>
    </row>
    <row r="75" spans="2:12" s="20" customFormat="1" ht="6.9" customHeight="1" x14ac:dyDescent="0.3">
      <c r="B75" s="17"/>
      <c r="L75" s="17"/>
    </row>
    <row r="76" spans="2:12" s="20" customFormat="1" ht="18" customHeight="1" x14ac:dyDescent="0.3">
      <c r="B76" s="17"/>
      <c r="C76" s="28" t="s">
        <v>10</v>
      </c>
      <c r="F76" s="74" t="str">
        <f>F12</f>
        <v>Jihlava</v>
      </c>
      <c r="I76" s="28" t="s">
        <v>12</v>
      </c>
      <c r="J76" s="75" t="str">
        <f>IF(J12="","",J12)</f>
        <v>Vyplň údaj</v>
      </c>
      <c r="L76" s="17"/>
    </row>
    <row r="77" spans="2:12" s="20" customFormat="1" ht="6.9" customHeight="1" x14ac:dyDescent="0.3">
      <c r="B77" s="17"/>
      <c r="L77" s="17"/>
    </row>
    <row r="78" spans="2:12" s="20" customFormat="1" ht="39.6" x14ac:dyDescent="0.3">
      <c r="B78" s="17"/>
      <c r="C78" s="28" t="s">
        <v>13</v>
      </c>
      <c r="F78" s="74" t="str">
        <f>E15</f>
        <v>Nemocnice Jihlava, příspěvková organizace</v>
      </c>
      <c r="I78" s="28" t="s">
        <v>21</v>
      </c>
      <c r="J78" s="117" t="str">
        <f>E21</f>
        <v>PENTHA, s.r.o., Zdařilá 817/8, 140 00 Praha 4</v>
      </c>
      <c r="L78" s="17"/>
    </row>
    <row r="79" spans="2:12" s="20" customFormat="1" ht="14.4" customHeight="1" x14ac:dyDescent="0.3">
      <c r="B79" s="17"/>
      <c r="C79" s="28" t="s">
        <v>19</v>
      </c>
      <c r="F79" s="74" t="str">
        <f>IF(E18="","",E18)</f>
        <v>Vyplň údaj</v>
      </c>
      <c r="L79" s="17"/>
    </row>
    <row r="80" spans="2:12" s="20" customFormat="1" ht="10.35" customHeight="1" x14ac:dyDescent="0.3">
      <c r="B80" s="17"/>
      <c r="L80" s="17"/>
    </row>
    <row r="81" spans="2:65" s="80" customFormat="1" ht="29.25" customHeight="1" x14ac:dyDescent="0.3">
      <c r="B81" s="76"/>
      <c r="C81" s="77" t="s">
        <v>67</v>
      </c>
      <c r="D81" s="78" t="s">
        <v>40</v>
      </c>
      <c r="E81" s="78" t="s">
        <v>39</v>
      </c>
      <c r="F81" s="78" t="s">
        <v>68</v>
      </c>
      <c r="G81" s="78" t="s">
        <v>69</v>
      </c>
      <c r="H81" s="78" t="s">
        <v>70</v>
      </c>
      <c r="I81" s="78" t="s">
        <v>71</v>
      </c>
      <c r="J81" s="78" t="s">
        <v>57</v>
      </c>
      <c r="K81" s="79" t="s">
        <v>72</v>
      </c>
      <c r="L81" s="76"/>
      <c r="M81" s="32" t="s">
        <v>73</v>
      </c>
      <c r="N81" s="33" t="s">
        <v>30</v>
      </c>
      <c r="O81" s="33" t="s">
        <v>74</v>
      </c>
      <c r="P81" s="33" t="s">
        <v>75</v>
      </c>
      <c r="Q81" s="33" t="s">
        <v>76</v>
      </c>
      <c r="R81" s="33" t="s">
        <v>77</v>
      </c>
      <c r="S81" s="33" t="s">
        <v>78</v>
      </c>
      <c r="T81" s="34" t="s">
        <v>79</v>
      </c>
    </row>
    <row r="82" spans="2:65" s="20" customFormat="1" ht="29.25" customHeight="1" x14ac:dyDescent="0.35">
      <c r="B82" s="17"/>
      <c r="C82" s="36" t="s">
        <v>58</v>
      </c>
      <c r="J82" s="81">
        <f>BK82</f>
        <v>0</v>
      </c>
      <c r="L82" s="17"/>
      <c r="M82" s="35"/>
      <c r="N82" s="29"/>
      <c r="O82" s="29"/>
      <c r="P82" s="82">
        <f>P83</f>
        <v>0</v>
      </c>
      <c r="Q82" s="29"/>
      <c r="R82" s="82">
        <f>R83</f>
        <v>0</v>
      </c>
      <c r="S82" s="29"/>
      <c r="T82" s="83">
        <f>T83</f>
        <v>0</v>
      </c>
      <c r="AT82" s="6" t="s">
        <v>41</v>
      </c>
      <c r="AU82" s="6" t="s">
        <v>59</v>
      </c>
      <c r="BK82" s="84">
        <f>BK83</f>
        <v>0</v>
      </c>
    </row>
    <row r="83" spans="2:65" s="86" customFormat="1" ht="37.35" customHeight="1" x14ac:dyDescent="0.35">
      <c r="B83" s="85"/>
      <c r="D83" s="87" t="s">
        <v>41</v>
      </c>
      <c r="E83" s="88" t="s">
        <v>80</v>
      </c>
      <c r="F83" s="88" t="s">
        <v>81</v>
      </c>
      <c r="J83" s="89">
        <f>BK83</f>
        <v>0</v>
      </c>
      <c r="L83" s="85"/>
      <c r="M83" s="90"/>
      <c r="N83" s="91"/>
      <c r="O83" s="91"/>
      <c r="P83" s="92">
        <f>P84+P86+P89+P92+P94</f>
        <v>0</v>
      </c>
      <c r="Q83" s="91"/>
      <c r="R83" s="92">
        <f>R84+R86+R89+R92+R94</f>
        <v>0</v>
      </c>
      <c r="S83" s="91"/>
      <c r="T83" s="93">
        <f>T84+T86+T89+T92+T94</f>
        <v>0</v>
      </c>
      <c r="AR83" s="87" t="s">
        <v>82</v>
      </c>
      <c r="AT83" s="94" t="s">
        <v>41</v>
      </c>
      <c r="AU83" s="94" t="s">
        <v>42</v>
      </c>
      <c r="AY83" s="87" t="s">
        <v>83</v>
      </c>
      <c r="BK83" s="95">
        <f>BK84+BK86+BK89+BK92+BK94</f>
        <v>0</v>
      </c>
    </row>
    <row r="84" spans="2:65" s="86" customFormat="1" ht="19.95" customHeight="1" x14ac:dyDescent="0.35">
      <c r="B84" s="85"/>
      <c r="D84" s="87" t="s">
        <v>41</v>
      </c>
      <c r="E84" s="96" t="s">
        <v>84</v>
      </c>
      <c r="F84" s="96" t="s">
        <v>85</v>
      </c>
      <c r="J84" s="97">
        <f>BK84</f>
        <v>0</v>
      </c>
      <c r="L84" s="85"/>
      <c r="M84" s="90"/>
      <c r="N84" s="91"/>
      <c r="O84" s="91"/>
      <c r="P84" s="92">
        <f>P85</f>
        <v>0</v>
      </c>
      <c r="Q84" s="91"/>
      <c r="R84" s="92">
        <f>R85</f>
        <v>0</v>
      </c>
      <c r="S84" s="91"/>
      <c r="T84" s="93">
        <f>T85</f>
        <v>0</v>
      </c>
      <c r="AR84" s="87" t="s">
        <v>82</v>
      </c>
      <c r="AT84" s="94" t="s">
        <v>41</v>
      </c>
      <c r="AU84" s="94" t="s">
        <v>44</v>
      </c>
      <c r="AY84" s="87" t="s">
        <v>83</v>
      </c>
      <c r="BK84" s="95">
        <f>BK85</f>
        <v>0</v>
      </c>
    </row>
    <row r="85" spans="2:65" s="20" customFormat="1" ht="16.5" customHeight="1" x14ac:dyDescent="0.3">
      <c r="B85" s="17"/>
      <c r="C85" s="98" t="s">
        <v>44</v>
      </c>
      <c r="D85" s="98" t="s">
        <v>86</v>
      </c>
      <c r="E85" s="99" t="s">
        <v>87</v>
      </c>
      <c r="F85" s="100" t="s">
        <v>88</v>
      </c>
      <c r="G85" s="101" t="s">
        <v>89</v>
      </c>
      <c r="H85" s="102">
        <v>1</v>
      </c>
      <c r="I85" s="115"/>
      <c r="J85" s="103">
        <f>ROUND(I85*H85,2)</f>
        <v>0</v>
      </c>
      <c r="K85" s="100" t="s">
        <v>90</v>
      </c>
      <c r="L85" s="17"/>
      <c r="M85" s="104" t="s">
        <v>1</v>
      </c>
      <c r="N85" s="105" t="s">
        <v>31</v>
      </c>
      <c r="O85" s="18"/>
      <c r="P85" s="106">
        <f>O85*H85</f>
        <v>0</v>
      </c>
      <c r="Q85" s="106">
        <v>0</v>
      </c>
      <c r="R85" s="106">
        <f>Q85*H85</f>
        <v>0</v>
      </c>
      <c r="S85" s="106">
        <v>0</v>
      </c>
      <c r="T85" s="107">
        <f>S85*H85</f>
        <v>0</v>
      </c>
      <c r="AR85" s="6" t="s">
        <v>91</v>
      </c>
      <c r="AT85" s="6" t="s">
        <v>86</v>
      </c>
      <c r="AU85" s="6" t="s">
        <v>46</v>
      </c>
      <c r="AY85" s="6" t="s">
        <v>83</v>
      </c>
      <c r="BE85" s="108">
        <f>IF(N85="základní",J85,0)</f>
        <v>0</v>
      </c>
      <c r="BF85" s="108">
        <f>IF(N85="snížená",J85,0)</f>
        <v>0</v>
      </c>
      <c r="BG85" s="108">
        <f>IF(N85="zákl. přenesená",J85,0)</f>
        <v>0</v>
      </c>
      <c r="BH85" s="108">
        <f>IF(N85="sníž. přenesená",J85,0)</f>
        <v>0</v>
      </c>
      <c r="BI85" s="108">
        <f>IF(N85="nulová",J85,0)</f>
        <v>0</v>
      </c>
      <c r="BJ85" s="6" t="s">
        <v>44</v>
      </c>
      <c r="BK85" s="108">
        <f>ROUND(I85*H85,2)</f>
        <v>0</v>
      </c>
      <c r="BL85" s="6" t="s">
        <v>91</v>
      </c>
      <c r="BM85" s="6" t="s">
        <v>92</v>
      </c>
    </row>
    <row r="86" spans="2:65" s="86" customFormat="1" ht="29.85" customHeight="1" x14ac:dyDescent="0.35">
      <c r="B86" s="85"/>
      <c r="D86" s="87" t="s">
        <v>41</v>
      </c>
      <c r="E86" s="96" t="s">
        <v>93</v>
      </c>
      <c r="F86" s="96" t="s">
        <v>94</v>
      </c>
      <c r="J86" s="97">
        <f>BK86</f>
        <v>0</v>
      </c>
      <c r="L86" s="85"/>
      <c r="M86" s="90"/>
      <c r="N86" s="91"/>
      <c r="O86" s="91"/>
      <c r="P86" s="92">
        <f>SUM(P87:P88)</f>
        <v>0</v>
      </c>
      <c r="Q86" s="91"/>
      <c r="R86" s="92">
        <f>SUM(R87:R88)</f>
        <v>0</v>
      </c>
      <c r="S86" s="91"/>
      <c r="T86" s="93">
        <f>SUM(T87:T88)</f>
        <v>0</v>
      </c>
      <c r="AR86" s="87" t="s">
        <v>82</v>
      </c>
      <c r="AT86" s="94" t="s">
        <v>41</v>
      </c>
      <c r="AU86" s="94" t="s">
        <v>44</v>
      </c>
      <c r="AY86" s="87" t="s">
        <v>83</v>
      </c>
      <c r="BK86" s="95">
        <f>SUM(BK87:BK88)</f>
        <v>0</v>
      </c>
    </row>
    <row r="87" spans="2:65" s="20" customFormat="1" ht="16.5" customHeight="1" x14ac:dyDescent="0.3">
      <c r="B87" s="17"/>
      <c r="C87" s="98" t="s">
        <v>46</v>
      </c>
      <c r="D87" s="98" t="s">
        <v>86</v>
      </c>
      <c r="E87" s="99" t="s">
        <v>95</v>
      </c>
      <c r="F87" s="100" t="s">
        <v>94</v>
      </c>
      <c r="G87" s="101" t="s">
        <v>96</v>
      </c>
      <c r="H87" s="116"/>
      <c r="I87" s="115"/>
      <c r="J87" s="103">
        <f>ROUND(I87*H87,2)</f>
        <v>0</v>
      </c>
      <c r="K87" s="100" t="s">
        <v>90</v>
      </c>
      <c r="L87" s="17"/>
      <c r="M87" s="104" t="s">
        <v>1</v>
      </c>
      <c r="N87" s="105" t="s">
        <v>31</v>
      </c>
      <c r="O87" s="18"/>
      <c r="P87" s="106">
        <f>O87*H87</f>
        <v>0</v>
      </c>
      <c r="Q87" s="106">
        <v>0</v>
      </c>
      <c r="R87" s="106">
        <f>Q87*H87</f>
        <v>0</v>
      </c>
      <c r="S87" s="106">
        <v>0</v>
      </c>
      <c r="T87" s="107">
        <f>S87*H87</f>
        <v>0</v>
      </c>
      <c r="AR87" s="6" t="s">
        <v>91</v>
      </c>
      <c r="AT87" s="6" t="s">
        <v>86</v>
      </c>
      <c r="AU87" s="6" t="s">
        <v>46</v>
      </c>
      <c r="AY87" s="6" t="s">
        <v>83</v>
      </c>
      <c r="BE87" s="108">
        <f>IF(N87="základní",J87,0)</f>
        <v>0</v>
      </c>
      <c r="BF87" s="108">
        <f>IF(N87="snížená",J87,0)</f>
        <v>0</v>
      </c>
      <c r="BG87" s="108">
        <f>IF(N87="zákl. přenesená",J87,0)</f>
        <v>0</v>
      </c>
      <c r="BH87" s="108">
        <f>IF(N87="sníž. přenesená",J87,0)</f>
        <v>0</v>
      </c>
      <c r="BI87" s="108">
        <f>IF(N87="nulová",J87,0)</f>
        <v>0</v>
      </c>
      <c r="BJ87" s="6" t="s">
        <v>44</v>
      </c>
      <c r="BK87" s="108">
        <f>ROUND(I87*H87,2)</f>
        <v>0</v>
      </c>
      <c r="BL87" s="6" t="s">
        <v>91</v>
      </c>
      <c r="BM87" s="6" t="s">
        <v>97</v>
      </c>
    </row>
    <row r="88" spans="2:65" s="20" customFormat="1" ht="24" x14ac:dyDescent="0.3">
      <c r="B88" s="17"/>
      <c r="D88" s="109" t="s">
        <v>98</v>
      </c>
      <c r="F88" s="110" t="s">
        <v>99</v>
      </c>
      <c r="L88" s="17"/>
      <c r="M88" s="111"/>
      <c r="N88" s="18"/>
      <c r="O88" s="18"/>
      <c r="P88" s="18"/>
      <c r="Q88" s="18"/>
      <c r="R88" s="18"/>
      <c r="S88" s="18"/>
      <c r="T88" s="30"/>
      <c r="AT88" s="6" t="s">
        <v>98</v>
      </c>
      <c r="AU88" s="6" t="s">
        <v>46</v>
      </c>
    </row>
    <row r="89" spans="2:65" s="86" customFormat="1" ht="29.85" customHeight="1" x14ac:dyDescent="0.35">
      <c r="B89" s="85"/>
      <c r="D89" s="87" t="s">
        <v>41</v>
      </c>
      <c r="E89" s="96" t="s">
        <v>100</v>
      </c>
      <c r="F89" s="96" t="s">
        <v>101</v>
      </c>
      <c r="J89" s="97">
        <f>BK89</f>
        <v>0</v>
      </c>
      <c r="L89" s="85"/>
      <c r="M89" s="90"/>
      <c r="N89" s="91"/>
      <c r="O89" s="91"/>
      <c r="P89" s="92">
        <f>SUM(P90:P91)</f>
        <v>0</v>
      </c>
      <c r="Q89" s="91"/>
      <c r="R89" s="92">
        <f>SUM(R90:R91)</f>
        <v>0</v>
      </c>
      <c r="S89" s="91"/>
      <c r="T89" s="93">
        <f>SUM(T90:T91)</f>
        <v>0</v>
      </c>
      <c r="AR89" s="87" t="s">
        <v>82</v>
      </c>
      <c r="AT89" s="94" t="s">
        <v>41</v>
      </c>
      <c r="AU89" s="94" t="s">
        <v>44</v>
      </c>
      <c r="AY89" s="87" t="s">
        <v>83</v>
      </c>
      <c r="BK89" s="95">
        <f>SUM(BK90:BK91)</f>
        <v>0</v>
      </c>
    </row>
    <row r="90" spans="2:65" s="20" customFormat="1" ht="16.5" customHeight="1" x14ac:dyDescent="0.3">
      <c r="B90" s="17"/>
      <c r="C90" s="98" t="s">
        <v>102</v>
      </c>
      <c r="D90" s="98" t="s">
        <v>86</v>
      </c>
      <c r="E90" s="99" t="s">
        <v>103</v>
      </c>
      <c r="F90" s="100" t="s">
        <v>101</v>
      </c>
      <c r="G90" s="101" t="s">
        <v>96</v>
      </c>
      <c r="H90" s="116"/>
      <c r="I90" s="115"/>
      <c r="J90" s="103">
        <f>ROUND(I90*H90,2)</f>
        <v>0</v>
      </c>
      <c r="K90" s="100" t="s">
        <v>90</v>
      </c>
      <c r="L90" s="17"/>
      <c r="M90" s="104" t="s">
        <v>1</v>
      </c>
      <c r="N90" s="105" t="s">
        <v>31</v>
      </c>
      <c r="O90" s="18"/>
      <c r="P90" s="106">
        <f>O90*H90</f>
        <v>0</v>
      </c>
      <c r="Q90" s="106">
        <v>0</v>
      </c>
      <c r="R90" s="106">
        <f>Q90*H90</f>
        <v>0</v>
      </c>
      <c r="S90" s="106">
        <v>0</v>
      </c>
      <c r="T90" s="107">
        <f>S90*H90</f>
        <v>0</v>
      </c>
      <c r="AR90" s="6" t="s">
        <v>91</v>
      </c>
      <c r="AT90" s="6" t="s">
        <v>86</v>
      </c>
      <c r="AU90" s="6" t="s">
        <v>46</v>
      </c>
      <c r="AY90" s="6" t="s">
        <v>83</v>
      </c>
      <c r="BE90" s="108">
        <f>IF(N90="základní",J90,0)</f>
        <v>0</v>
      </c>
      <c r="BF90" s="108">
        <f>IF(N90="snížená",J90,0)</f>
        <v>0</v>
      </c>
      <c r="BG90" s="108">
        <f>IF(N90="zákl. přenesená",J90,0)</f>
        <v>0</v>
      </c>
      <c r="BH90" s="108">
        <f>IF(N90="sníž. přenesená",J90,0)</f>
        <v>0</v>
      </c>
      <c r="BI90" s="108">
        <f>IF(N90="nulová",J90,0)</f>
        <v>0</v>
      </c>
      <c r="BJ90" s="6" t="s">
        <v>44</v>
      </c>
      <c r="BK90" s="108">
        <f>ROUND(I90*H90,2)</f>
        <v>0</v>
      </c>
      <c r="BL90" s="6" t="s">
        <v>91</v>
      </c>
      <c r="BM90" s="6" t="s">
        <v>104</v>
      </c>
    </row>
    <row r="91" spans="2:65" s="20" customFormat="1" ht="24" x14ac:dyDescent="0.3">
      <c r="B91" s="17"/>
      <c r="D91" s="109" t="s">
        <v>98</v>
      </c>
      <c r="F91" s="110" t="s">
        <v>99</v>
      </c>
      <c r="L91" s="17"/>
      <c r="M91" s="111"/>
      <c r="N91" s="18"/>
      <c r="O91" s="18"/>
      <c r="P91" s="18"/>
      <c r="Q91" s="18"/>
      <c r="R91" s="18"/>
      <c r="S91" s="18"/>
      <c r="T91" s="30"/>
      <c r="AT91" s="6" t="s">
        <v>98</v>
      </c>
      <c r="AU91" s="6" t="s">
        <v>46</v>
      </c>
    </row>
    <row r="92" spans="2:65" s="86" customFormat="1" ht="29.85" customHeight="1" x14ac:dyDescent="0.35">
      <c r="B92" s="85"/>
      <c r="D92" s="87" t="s">
        <v>41</v>
      </c>
      <c r="E92" s="96" t="s">
        <v>105</v>
      </c>
      <c r="F92" s="96" t="s">
        <v>106</v>
      </c>
      <c r="J92" s="97">
        <f>BK92</f>
        <v>0</v>
      </c>
      <c r="L92" s="85"/>
      <c r="M92" s="90"/>
      <c r="N92" s="91"/>
      <c r="O92" s="91"/>
      <c r="P92" s="92">
        <f>P93</f>
        <v>0</v>
      </c>
      <c r="Q92" s="91"/>
      <c r="R92" s="92">
        <f>R93</f>
        <v>0</v>
      </c>
      <c r="S92" s="91"/>
      <c r="T92" s="93">
        <f>T93</f>
        <v>0</v>
      </c>
      <c r="AR92" s="87" t="s">
        <v>82</v>
      </c>
      <c r="AT92" s="94" t="s">
        <v>41</v>
      </c>
      <c r="AU92" s="94" t="s">
        <v>44</v>
      </c>
      <c r="AY92" s="87" t="s">
        <v>83</v>
      </c>
      <c r="BK92" s="95">
        <f>BK93</f>
        <v>0</v>
      </c>
    </row>
    <row r="93" spans="2:65" s="20" customFormat="1" ht="16.5" customHeight="1" x14ac:dyDescent="0.3">
      <c r="B93" s="17"/>
      <c r="C93" s="98" t="s">
        <v>107</v>
      </c>
      <c r="D93" s="98" t="s">
        <v>86</v>
      </c>
      <c r="E93" s="99" t="s">
        <v>108</v>
      </c>
      <c r="F93" s="100" t="s">
        <v>109</v>
      </c>
      <c r="G93" s="101" t="s">
        <v>96</v>
      </c>
      <c r="H93" s="116"/>
      <c r="I93" s="115"/>
      <c r="J93" s="103">
        <f>ROUND(I93*H93,2)</f>
        <v>0</v>
      </c>
      <c r="K93" s="100" t="s">
        <v>90</v>
      </c>
      <c r="L93" s="17"/>
      <c r="M93" s="104" t="s">
        <v>1</v>
      </c>
      <c r="N93" s="105" t="s">
        <v>31</v>
      </c>
      <c r="O93" s="18"/>
      <c r="P93" s="106">
        <f>O93*H93</f>
        <v>0</v>
      </c>
      <c r="Q93" s="106">
        <v>0</v>
      </c>
      <c r="R93" s="106">
        <f>Q93*H93</f>
        <v>0</v>
      </c>
      <c r="S93" s="106">
        <v>0</v>
      </c>
      <c r="T93" s="107">
        <f>S93*H93</f>
        <v>0</v>
      </c>
      <c r="AR93" s="6" t="s">
        <v>91</v>
      </c>
      <c r="AT93" s="6" t="s">
        <v>86</v>
      </c>
      <c r="AU93" s="6" t="s">
        <v>46</v>
      </c>
      <c r="AY93" s="6" t="s">
        <v>83</v>
      </c>
      <c r="BE93" s="108">
        <f>IF(N93="základní",J93,0)</f>
        <v>0</v>
      </c>
      <c r="BF93" s="108">
        <f>IF(N93="snížená",J93,0)</f>
        <v>0</v>
      </c>
      <c r="BG93" s="108">
        <f>IF(N93="zákl. přenesená",J93,0)</f>
        <v>0</v>
      </c>
      <c r="BH93" s="108">
        <f>IF(N93="sníž. přenesená",J93,0)</f>
        <v>0</v>
      </c>
      <c r="BI93" s="108">
        <f>IF(N93="nulová",J93,0)</f>
        <v>0</v>
      </c>
      <c r="BJ93" s="6" t="s">
        <v>44</v>
      </c>
      <c r="BK93" s="108">
        <f>ROUND(I93*H93,2)</f>
        <v>0</v>
      </c>
      <c r="BL93" s="6" t="s">
        <v>91</v>
      </c>
      <c r="BM93" s="6" t="s">
        <v>110</v>
      </c>
    </row>
    <row r="94" spans="2:65" s="86" customFormat="1" ht="29.85" customHeight="1" x14ac:dyDescent="0.35">
      <c r="B94" s="85"/>
      <c r="D94" s="87" t="s">
        <v>41</v>
      </c>
      <c r="E94" s="96" t="s">
        <v>111</v>
      </c>
      <c r="F94" s="96" t="s">
        <v>112</v>
      </c>
      <c r="J94" s="97">
        <f>BK94</f>
        <v>0</v>
      </c>
      <c r="L94" s="85"/>
      <c r="M94" s="90"/>
      <c r="N94" s="91"/>
      <c r="O94" s="91"/>
      <c r="P94" s="92">
        <f>SUM(P95:P96)</f>
        <v>0</v>
      </c>
      <c r="Q94" s="91"/>
      <c r="R94" s="92">
        <f>SUM(R95:R96)</f>
        <v>0</v>
      </c>
      <c r="S94" s="91"/>
      <c r="T94" s="93">
        <f>SUM(T95:T96)</f>
        <v>0</v>
      </c>
      <c r="AR94" s="87" t="s">
        <v>82</v>
      </c>
      <c r="AT94" s="94" t="s">
        <v>41</v>
      </c>
      <c r="AU94" s="94" t="s">
        <v>44</v>
      </c>
      <c r="AY94" s="87" t="s">
        <v>83</v>
      </c>
      <c r="BK94" s="95">
        <f>SUM(BK95:BK96)</f>
        <v>0</v>
      </c>
    </row>
    <row r="95" spans="2:65" s="20" customFormat="1" ht="16.5" customHeight="1" x14ac:dyDescent="0.3">
      <c r="B95" s="17"/>
      <c r="C95" s="98" t="s">
        <v>82</v>
      </c>
      <c r="D95" s="98" t="s">
        <v>86</v>
      </c>
      <c r="E95" s="99" t="s">
        <v>113</v>
      </c>
      <c r="F95" s="100" t="s">
        <v>114</v>
      </c>
      <c r="G95" s="101" t="s">
        <v>96</v>
      </c>
      <c r="H95" s="116"/>
      <c r="I95" s="115"/>
      <c r="J95" s="103">
        <f>ROUND(I95*H95,2)</f>
        <v>0</v>
      </c>
      <c r="K95" s="100" t="s">
        <v>90</v>
      </c>
      <c r="L95" s="17"/>
      <c r="M95" s="104" t="s">
        <v>1</v>
      </c>
      <c r="N95" s="105" t="s">
        <v>31</v>
      </c>
      <c r="O95" s="18"/>
      <c r="P95" s="106">
        <f>O95*H95</f>
        <v>0</v>
      </c>
      <c r="Q95" s="106">
        <v>0</v>
      </c>
      <c r="R95" s="106">
        <f>Q95*H95</f>
        <v>0</v>
      </c>
      <c r="S95" s="106">
        <v>0</v>
      </c>
      <c r="T95" s="107">
        <f>S95*H95</f>
        <v>0</v>
      </c>
      <c r="AR95" s="6" t="s">
        <v>91</v>
      </c>
      <c r="AT95" s="6" t="s">
        <v>86</v>
      </c>
      <c r="AU95" s="6" t="s">
        <v>46</v>
      </c>
      <c r="AY95" s="6" t="s">
        <v>83</v>
      </c>
      <c r="BE95" s="108">
        <f>IF(N95="základní",J95,0)</f>
        <v>0</v>
      </c>
      <c r="BF95" s="108">
        <f>IF(N95="snížená",J95,0)</f>
        <v>0</v>
      </c>
      <c r="BG95" s="108">
        <f>IF(N95="zákl. přenesená",J95,0)</f>
        <v>0</v>
      </c>
      <c r="BH95" s="108">
        <f>IF(N95="sníž. přenesená",J95,0)</f>
        <v>0</v>
      </c>
      <c r="BI95" s="108">
        <f>IF(N95="nulová",J95,0)</f>
        <v>0</v>
      </c>
      <c r="BJ95" s="6" t="s">
        <v>44</v>
      </c>
      <c r="BK95" s="108">
        <f>ROUND(I95*H95,2)</f>
        <v>0</v>
      </c>
      <c r="BL95" s="6" t="s">
        <v>91</v>
      </c>
      <c r="BM95" s="6" t="s">
        <v>115</v>
      </c>
    </row>
    <row r="96" spans="2:65" s="20" customFormat="1" ht="36" x14ac:dyDescent="0.3">
      <c r="B96" s="17"/>
      <c r="D96" s="109" t="s">
        <v>98</v>
      </c>
      <c r="F96" s="110" t="s">
        <v>116</v>
      </c>
      <c r="L96" s="17"/>
      <c r="M96" s="112"/>
      <c r="N96" s="113"/>
      <c r="O96" s="113"/>
      <c r="P96" s="113"/>
      <c r="Q96" s="113"/>
      <c r="R96" s="113"/>
      <c r="S96" s="113"/>
      <c r="T96" s="114"/>
      <c r="AT96" s="6" t="s">
        <v>98</v>
      </c>
      <c r="AU96" s="6" t="s">
        <v>46</v>
      </c>
    </row>
    <row r="97" spans="2:12" s="20" customFormat="1" ht="6.9" customHeight="1" x14ac:dyDescent="0.3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17"/>
    </row>
  </sheetData>
  <sheetProtection algorithmName="SHA-512" hashValue="BUE1eTBZZipAIguWND5CbJ5xmhWumEST3kEIbAt1yTAlzC+lt8e2mH+y6TYqByREYqKcnLdTuzukbyqBXXQpjA==" saltValue="X4lSEinjlFBkF6HwuqWoyA==" spinCount="100000" sheet="1" objects="1" scenarios="1" sort="0" autoFilter="0"/>
  <autoFilter ref="C81:K96" xr:uid="{00000000-0009-0000-0000-000000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000-000000000000}"/>
    <hyperlink ref="G1:H1" location="C54" display="2) Rekapitulace" xr:uid="{00000000-0004-0000-0000-000001000000}"/>
    <hyperlink ref="J1" location="C81" display="3) Soupis prací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16"/>
  <sheetViews>
    <sheetView showGridLines="0" zoomScaleNormal="100" workbookViewId="0"/>
  </sheetViews>
  <sheetFormatPr defaultColWidth="9.28515625" defaultRowHeight="12" x14ac:dyDescent="0.3"/>
  <cols>
    <col min="1" max="1" width="8.28515625" style="118" customWidth="1"/>
    <col min="2" max="2" width="1.7109375" style="118" customWidth="1"/>
    <col min="3" max="4" width="5" style="118" customWidth="1"/>
    <col min="5" max="5" width="11.7109375" style="118" customWidth="1"/>
    <col min="6" max="6" width="9.140625" style="118" customWidth="1"/>
    <col min="7" max="7" width="5" style="118" customWidth="1"/>
    <col min="8" max="8" width="77.85546875" style="118" customWidth="1"/>
    <col min="9" max="10" width="20" style="118" customWidth="1"/>
    <col min="11" max="11" width="1.7109375" style="118" customWidth="1"/>
    <col min="12" max="16384" width="9.28515625" style="5"/>
  </cols>
  <sheetData>
    <row r="1" spans="2:11" ht="37.5" customHeight="1" x14ac:dyDescent="0.3"/>
    <row r="2" spans="2:11" ht="7.5" customHeight="1" x14ac:dyDescent="0.3">
      <c r="B2" s="119"/>
      <c r="C2" s="120"/>
      <c r="D2" s="120"/>
      <c r="E2" s="120"/>
      <c r="F2" s="120"/>
      <c r="G2" s="120"/>
      <c r="H2" s="120"/>
      <c r="I2" s="120"/>
      <c r="J2" s="120"/>
      <c r="K2" s="121"/>
    </row>
    <row r="3" spans="2:11" s="122" customFormat="1" ht="45" customHeight="1" x14ac:dyDescent="0.3">
      <c r="B3" s="123"/>
      <c r="C3" s="214" t="s">
        <v>119</v>
      </c>
      <c r="D3" s="214"/>
      <c r="E3" s="214"/>
      <c r="F3" s="214"/>
      <c r="G3" s="214"/>
      <c r="H3" s="214"/>
      <c r="I3" s="214"/>
      <c r="J3" s="214"/>
      <c r="K3" s="124"/>
    </row>
    <row r="4" spans="2:11" ht="25.5" customHeight="1" x14ac:dyDescent="0.3">
      <c r="B4" s="125"/>
      <c r="C4" s="218" t="s">
        <v>120</v>
      </c>
      <c r="D4" s="218"/>
      <c r="E4" s="218"/>
      <c r="F4" s="218"/>
      <c r="G4" s="218"/>
      <c r="H4" s="218"/>
      <c r="I4" s="218"/>
      <c r="J4" s="218"/>
      <c r="K4" s="126"/>
    </row>
    <row r="5" spans="2:11" ht="5.25" customHeight="1" x14ac:dyDescent="0.3">
      <c r="B5" s="125"/>
      <c r="C5" s="127"/>
      <c r="D5" s="127"/>
      <c r="E5" s="127"/>
      <c r="F5" s="127"/>
      <c r="G5" s="127"/>
      <c r="H5" s="127"/>
      <c r="I5" s="127"/>
      <c r="J5" s="127"/>
      <c r="K5" s="126"/>
    </row>
    <row r="6" spans="2:11" ht="15" customHeight="1" x14ac:dyDescent="0.3">
      <c r="B6" s="125"/>
      <c r="C6" s="216" t="s">
        <v>121</v>
      </c>
      <c r="D6" s="216"/>
      <c r="E6" s="216"/>
      <c r="F6" s="216"/>
      <c r="G6" s="216"/>
      <c r="H6" s="216"/>
      <c r="I6" s="216"/>
      <c r="J6" s="216"/>
      <c r="K6" s="126"/>
    </row>
    <row r="7" spans="2:11" ht="15" customHeight="1" x14ac:dyDescent="0.3">
      <c r="B7" s="128"/>
      <c r="C7" s="216" t="s">
        <v>122</v>
      </c>
      <c r="D7" s="216"/>
      <c r="E7" s="216"/>
      <c r="F7" s="216"/>
      <c r="G7" s="216"/>
      <c r="H7" s="216"/>
      <c r="I7" s="216"/>
      <c r="J7" s="216"/>
      <c r="K7" s="126"/>
    </row>
    <row r="8" spans="2:11" ht="12.75" customHeight="1" x14ac:dyDescent="0.3">
      <c r="B8" s="128"/>
      <c r="C8" s="129"/>
      <c r="D8" s="129"/>
      <c r="E8" s="129"/>
      <c r="F8" s="129"/>
      <c r="G8" s="129"/>
      <c r="H8" s="129"/>
      <c r="I8" s="129"/>
      <c r="J8" s="129"/>
      <c r="K8" s="126"/>
    </row>
    <row r="9" spans="2:11" ht="15" customHeight="1" x14ac:dyDescent="0.3">
      <c r="B9" s="128"/>
      <c r="C9" s="216" t="s">
        <v>123</v>
      </c>
      <c r="D9" s="216"/>
      <c r="E9" s="216"/>
      <c r="F9" s="216"/>
      <c r="G9" s="216"/>
      <c r="H9" s="216"/>
      <c r="I9" s="216"/>
      <c r="J9" s="216"/>
      <c r="K9" s="126"/>
    </row>
    <row r="10" spans="2:11" ht="15" customHeight="1" x14ac:dyDescent="0.3">
      <c r="B10" s="128"/>
      <c r="C10" s="129"/>
      <c r="D10" s="216" t="s">
        <v>124</v>
      </c>
      <c r="E10" s="216"/>
      <c r="F10" s="216"/>
      <c r="G10" s="216"/>
      <c r="H10" s="216"/>
      <c r="I10" s="216"/>
      <c r="J10" s="216"/>
      <c r="K10" s="126"/>
    </row>
    <row r="11" spans="2:11" ht="15" customHeight="1" x14ac:dyDescent="0.3">
      <c r="B11" s="128"/>
      <c r="C11" s="130"/>
      <c r="D11" s="216" t="s">
        <v>125</v>
      </c>
      <c r="E11" s="216"/>
      <c r="F11" s="216"/>
      <c r="G11" s="216"/>
      <c r="H11" s="216"/>
      <c r="I11" s="216"/>
      <c r="J11" s="216"/>
      <c r="K11" s="126"/>
    </row>
    <row r="12" spans="2:11" ht="12.75" customHeight="1" x14ac:dyDescent="0.3">
      <c r="B12" s="128"/>
      <c r="C12" s="130"/>
      <c r="D12" s="130"/>
      <c r="E12" s="130"/>
      <c r="F12" s="130"/>
      <c r="G12" s="130"/>
      <c r="H12" s="130"/>
      <c r="I12" s="130"/>
      <c r="J12" s="130"/>
      <c r="K12" s="126"/>
    </row>
    <row r="13" spans="2:11" ht="15" customHeight="1" x14ac:dyDescent="0.3">
      <c r="B13" s="128"/>
      <c r="C13" s="130"/>
      <c r="D13" s="216" t="s">
        <v>126</v>
      </c>
      <c r="E13" s="216"/>
      <c r="F13" s="216"/>
      <c r="G13" s="216"/>
      <c r="H13" s="216"/>
      <c r="I13" s="216"/>
      <c r="J13" s="216"/>
      <c r="K13" s="126"/>
    </row>
    <row r="14" spans="2:11" ht="15" customHeight="1" x14ac:dyDescent="0.3">
      <c r="B14" s="128"/>
      <c r="C14" s="130"/>
      <c r="D14" s="216" t="s">
        <v>127</v>
      </c>
      <c r="E14" s="216"/>
      <c r="F14" s="216"/>
      <c r="G14" s="216"/>
      <c r="H14" s="216"/>
      <c r="I14" s="216"/>
      <c r="J14" s="216"/>
      <c r="K14" s="126"/>
    </row>
    <row r="15" spans="2:11" ht="15" customHeight="1" x14ac:dyDescent="0.3">
      <c r="B15" s="128"/>
      <c r="C15" s="130"/>
      <c r="D15" s="216" t="s">
        <v>128</v>
      </c>
      <c r="E15" s="216"/>
      <c r="F15" s="216"/>
      <c r="G15" s="216"/>
      <c r="H15" s="216"/>
      <c r="I15" s="216"/>
      <c r="J15" s="216"/>
      <c r="K15" s="126"/>
    </row>
    <row r="16" spans="2:11" ht="15" customHeight="1" x14ac:dyDescent="0.3">
      <c r="B16" s="128"/>
      <c r="C16" s="130"/>
      <c r="D16" s="130"/>
      <c r="E16" s="131" t="s">
        <v>47</v>
      </c>
      <c r="F16" s="216" t="s">
        <v>129</v>
      </c>
      <c r="G16" s="216"/>
      <c r="H16" s="216"/>
      <c r="I16" s="216"/>
      <c r="J16" s="216"/>
      <c r="K16" s="126"/>
    </row>
    <row r="17" spans="2:11" ht="15" customHeight="1" x14ac:dyDescent="0.3">
      <c r="B17" s="128"/>
      <c r="C17" s="130"/>
      <c r="D17" s="130"/>
      <c r="E17" s="131" t="s">
        <v>130</v>
      </c>
      <c r="F17" s="216" t="s">
        <v>131</v>
      </c>
      <c r="G17" s="216"/>
      <c r="H17" s="216"/>
      <c r="I17" s="216"/>
      <c r="J17" s="216"/>
      <c r="K17" s="126"/>
    </row>
    <row r="18" spans="2:11" ht="15" customHeight="1" x14ac:dyDescent="0.3">
      <c r="B18" s="128"/>
      <c r="C18" s="130"/>
      <c r="D18" s="130"/>
      <c r="E18" s="131" t="s">
        <v>132</v>
      </c>
      <c r="F18" s="216" t="s">
        <v>133</v>
      </c>
      <c r="G18" s="216"/>
      <c r="H18" s="216"/>
      <c r="I18" s="216"/>
      <c r="J18" s="216"/>
      <c r="K18" s="126"/>
    </row>
    <row r="19" spans="2:11" ht="15" customHeight="1" x14ac:dyDescent="0.3">
      <c r="B19" s="128"/>
      <c r="C19" s="130"/>
      <c r="D19" s="130"/>
      <c r="E19" s="131" t="s">
        <v>43</v>
      </c>
      <c r="F19" s="216" t="s">
        <v>134</v>
      </c>
      <c r="G19" s="216"/>
      <c r="H19" s="216"/>
      <c r="I19" s="216"/>
      <c r="J19" s="216"/>
      <c r="K19" s="126"/>
    </row>
    <row r="20" spans="2:11" ht="15" customHeight="1" x14ac:dyDescent="0.3">
      <c r="B20" s="128"/>
      <c r="C20" s="130"/>
      <c r="D20" s="130"/>
      <c r="E20" s="131" t="s">
        <v>117</v>
      </c>
      <c r="F20" s="216" t="s">
        <v>118</v>
      </c>
      <c r="G20" s="216"/>
      <c r="H20" s="216"/>
      <c r="I20" s="216"/>
      <c r="J20" s="216"/>
      <c r="K20" s="126"/>
    </row>
    <row r="21" spans="2:11" ht="15" customHeight="1" x14ac:dyDescent="0.3">
      <c r="B21" s="128"/>
      <c r="C21" s="130"/>
      <c r="D21" s="130"/>
      <c r="E21" s="131" t="s">
        <v>135</v>
      </c>
      <c r="F21" s="216" t="s">
        <v>136</v>
      </c>
      <c r="G21" s="216"/>
      <c r="H21" s="216"/>
      <c r="I21" s="216"/>
      <c r="J21" s="216"/>
      <c r="K21" s="126"/>
    </row>
    <row r="22" spans="2:11" ht="12.75" customHeight="1" x14ac:dyDescent="0.3">
      <c r="B22" s="128"/>
      <c r="C22" s="130"/>
      <c r="D22" s="130"/>
      <c r="E22" s="130"/>
      <c r="F22" s="130"/>
      <c r="G22" s="130"/>
      <c r="H22" s="130"/>
      <c r="I22" s="130"/>
      <c r="J22" s="130"/>
      <c r="K22" s="126"/>
    </row>
    <row r="23" spans="2:11" ht="15" customHeight="1" x14ac:dyDescent="0.3">
      <c r="B23" s="128"/>
      <c r="C23" s="216" t="s">
        <v>137</v>
      </c>
      <c r="D23" s="216"/>
      <c r="E23" s="216"/>
      <c r="F23" s="216"/>
      <c r="G23" s="216"/>
      <c r="H23" s="216"/>
      <c r="I23" s="216"/>
      <c r="J23" s="216"/>
      <c r="K23" s="126"/>
    </row>
    <row r="24" spans="2:11" ht="15" customHeight="1" x14ac:dyDescent="0.3">
      <c r="B24" s="128"/>
      <c r="C24" s="216" t="s">
        <v>138</v>
      </c>
      <c r="D24" s="216"/>
      <c r="E24" s="216"/>
      <c r="F24" s="216"/>
      <c r="G24" s="216"/>
      <c r="H24" s="216"/>
      <c r="I24" s="216"/>
      <c r="J24" s="216"/>
      <c r="K24" s="126"/>
    </row>
    <row r="25" spans="2:11" ht="15" customHeight="1" x14ac:dyDescent="0.3">
      <c r="B25" s="128"/>
      <c r="C25" s="129"/>
      <c r="D25" s="216" t="s">
        <v>139</v>
      </c>
      <c r="E25" s="216"/>
      <c r="F25" s="216"/>
      <c r="G25" s="216"/>
      <c r="H25" s="216"/>
      <c r="I25" s="216"/>
      <c r="J25" s="216"/>
      <c r="K25" s="126"/>
    </row>
    <row r="26" spans="2:11" ht="15" customHeight="1" x14ac:dyDescent="0.3">
      <c r="B26" s="128"/>
      <c r="C26" s="130"/>
      <c r="D26" s="216" t="s">
        <v>140</v>
      </c>
      <c r="E26" s="216"/>
      <c r="F26" s="216"/>
      <c r="G26" s="216"/>
      <c r="H26" s="216"/>
      <c r="I26" s="216"/>
      <c r="J26" s="216"/>
      <c r="K26" s="126"/>
    </row>
    <row r="27" spans="2:11" ht="12.75" customHeight="1" x14ac:dyDescent="0.3">
      <c r="B27" s="128"/>
      <c r="C27" s="130"/>
      <c r="D27" s="130"/>
      <c r="E27" s="130"/>
      <c r="F27" s="130"/>
      <c r="G27" s="130"/>
      <c r="H27" s="130"/>
      <c r="I27" s="130"/>
      <c r="J27" s="130"/>
      <c r="K27" s="126"/>
    </row>
    <row r="28" spans="2:11" ht="15" customHeight="1" x14ac:dyDescent="0.3">
      <c r="B28" s="128"/>
      <c r="C28" s="130"/>
      <c r="D28" s="216" t="s">
        <v>141</v>
      </c>
      <c r="E28" s="216"/>
      <c r="F28" s="216"/>
      <c r="G28" s="216"/>
      <c r="H28" s="216"/>
      <c r="I28" s="216"/>
      <c r="J28" s="216"/>
      <c r="K28" s="126"/>
    </row>
    <row r="29" spans="2:11" ht="15" customHeight="1" x14ac:dyDescent="0.3">
      <c r="B29" s="128"/>
      <c r="C29" s="130"/>
      <c r="D29" s="216" t="s">
        <v>142</v>
      </c>
      <c r="E29" s="216"/>
      <c r="F29" s="216"/>
      <c r="G29" s="216"/>
      <c r="H29" s="216"/>
      <c r="I29" s="216"/>
      <c r="J29" s="216"/>
      <c r="K29" s="126"/>
    </row>
    <row r="30" spans="2:11" ht="12.75" customHeight="1" x14ac:dyDescent="0.3">
      <c r="B30" s="128"/>
      <c r="C30" s="130"/>
      <c r="D30" s="130"/>
      <c r="E30" s="130"/>
      <c r="F30" s="130"/>
      <c r="G30" s="130"/>
      <c r="H30" s="130"/>
      <c r="I30" s="130"/>
      <c r="J30" s="130"/>
      <c r="K30" s="126"/>
    </row>
    <row r="31" spans="2:11" ht="15" customHeight="1" x14ac:dyDescent="0.3">
      <c r="B31" s="128"/>
      <c r="C31" s="130"/>
      <c r="D31" s="216" t="s">
        <v>143</v>
      </c>
      <c r="E31" s="216"/>
      <c r="F31" s="216"/>
      <c r="G31" s="216"/>
      <c r="H31" s="216"/>
      <c r="I31" s="216"/>
      <c r="J31" s="216"/>
      <c r="K31" s="126"/>
    </row>
    <row r="32" spans="2:11" ht="15" customHeight="1" x14ac:dyDescent="0.3">
      <c r="B32" s="128"/>
      <c r="C32" s="130"/>
      <c r="D32" s="216" t="s">
        <v>144</v>
      </c>
      <c r="E32" s="216"/>
      <c r="F32" s="216"/>
      <c r="G32" s="216"/>
      <c r="H32" s="216"/>
      <c r="I32" s="216"/>
      <c r="J32" s="216"/>
      <c r="K32" s="126"/>
    </row>
    <row r="33" spans="2:11" ht="15" customHeight="1" x14ac:dyDescent="0.3">
      <c r="B33" s="128"/>
      <c r="C33" s="130"/>
      <c r="D33" s="216" t="s">
        <v>145</v>
      </c>
      <c r="E33" s="216"/>
      <c r="F33" s="216"/>
      <c r="G33" s="216"/>
      <c r="H33" s="216"/>
      <c r="I33" s="216"/>
      <c r="J33" s="216"/>
      <c r="K33" s="126"/>
    </row>
    <row r="34" spans="2:11" ht="15" customHeight="1" x14ac:dyDescent="0.3">
      <c r="B34" s="128"/>
      <c r="C34" s="130"/>
      <c r="D34" s="129"/>
      <c r="E34" s="132" t="s">
        <v>67</v>
      </c>
      <c r="F34" s="129"/>
      <c r="G34" s="216" t="s">
        <v>146</v>
      </c>
      <c r="H34" s="216"/>
      <c r="I34" s="216"/>
      <c r="J34" s="216"/>
      <c r="K34" s="126"/>
    </row>
    <row r="35" spans="2:11" ht="30.75" customHeight="1" x14ac:dyDescent="0.3">
      <c r="B35" s="128"/>
      <c r="C35" s="130"/>
      <c r="D35" s="129"/>
      <c r="E35" s="132" t="s">
        <v>147</v>
      </c>
      <c r="F35" s="129"/>
      <c r="G35" s="216" t="s">
        <v>148</v>
      </c>
      <c r="H35" s="216"/>
      <c r="I35" s="216"/>
      <c r="J35" s="216"/>
      <c r="K35" s="126"/>
    </row>
    <row r="36" spans="2:11" ht="15" customHeight="1" x14ac:dyDescent="0.3">
      <c r="B36" s="128"/>
      <c r="C36" s="130"/>
      <c r="D36" s="129"/>
      <c r="E36" s="132" t="s">
        <v>39</v>
      </c>
      <c r="F36" s="129"/>
      <c r="G36" s="216" t="s">
        <v>149</v>
      </c>
      <c r="H36" s="216"/>
      <c r="I36" s="216"/>
      <c r="J36" s="216"/>
      <c r="K36" s="126"/>
    </row>
    <row r="37" spans="2:11" ht="15" customHeight="1" x14ac:dyDescent="0.3">
      <c r="B37" s="128"/>
      <c r="C37" s="130"/>
      <c r="D37" s="129"/>
      <c r="E37" s="132" t="s">
        <v>68</v>
      </c>
      <c r="F37" s="129"/>
      <c r="G37" s="216" t="s">
        <v>150</v>
      </c>
      <c r="H37" s="216"/>
      <c r="I37" s="216"/>
      <c r="J37" s="216"/>
      <c r="K37" s="126"/>
    </row>
    <row r="38" spans="2:11" ht="15" customHeight="1" x14ac:dyDescent="0.3">
      <c r="B38" s="128"/>
      <c r="C38" s="130"/>
      <c r="D38" s="129"/>
      <c r="E38" s="132" t="s">
        <v>69</v>
      </c>
      <c r="F38" s="129"/>
      <c r="G38" s="216" t="s">
        <v>151</v>
      </c>
      <c r="H38" s="216"/>
      <c r="I38" s="216"/>
      <c r="J38" s="216"/>
      <c r="K38" s="126"/>
    </row>
    <row r="39" spans="2:11" ht="15" customHeight="1" x14ac:dyDescent="0.3">
      <c r="B39" s="128"/>
      <c r="C39" s="130"/>
      <c r="D39" s="129"/>
      <c r="E39" s="132" t="s">
        <v>70</v>
      </c>
      <c r="F39" s="129"/>
      <c r="G39" s="216" t="s">
        <v>152</v>
      </c>
      <c r="H39" s="216"/>
      <c r="I39" s="216"/>
      <c r="J39" s="216"/>
      <c r="K39" s="126"/>
    </row>
    <row r="40" spans="2:11" ht="15" customHeight="1" x14ac:dyDescent="0.3">
      <c r="B40" s="128"/>
      <c r="C40" s="130"/>
      <c r="D40" s="129"/>
      <c r="E40" s="132" t="s">
        <v>153</v>
      </c>
      <c r="F40" s="129"/>
      <c r="G40" s="216" t="s">
        <v>154</v>
      </c>
      <c r="H40" s="216"/>
      <c r="I40" s="216"/>
      <c r="J40" s="216"/>
      <c r="K40" s="126"/>
    </row>
    <row r="41" spans="2:11" ht="15" customHeight="1" x14ac:dyDescent="0.3">
      <c r="B41" s="128"/>
      <c r="C41" s="130"/>
      <c r="D41" s="129"/>
      <c r="E41" s="132"/>
      <c r="F41" s="129"/>
      <c r="G41" s="216" t="s">
        <v>155</v>
      </c>
      <c r="H41" s="216"/>
      <c r="I41" s="216"/>
      <c r="J41" s="216"/>
      <c r="K41" s="126"/>
    </row>
    <row r="42" spans="2:11" ht="15" customHeight="1" x14ac:dyDescent="0.3">
      <c r="B42" s="128"/>
      <c r="C42" s="130"/>
      <c r="D42" s="129"/>
      <c r="E42" s="132" t="s">
        <v>156</v>
      </c>
      <c r="F42" s="129"/>
      <c r="G42" s="216" t="s">
        <v>157</v>
      </c>
      <c r="H42" s="216"/>
      <c r="I42" s="216"/>
      <c r="J42" s="216"/>
      <c r="K42" s="126"/>
    </row>
    <row r="43" spans="2:11" ht="15" customHeight="1" x14ac:dyDescent="0.3">
      <c r="B43" s="128"/>
      <c r="C43" s="130"/>
      <c r="D43" s="129"/>
      <c r="E43" s="132" t="s">
        <v>72</v>
      </c>
      <c r="F43" s="129"/>
      <c r="G43" s="216" t="s">
        <v>158</v>
      </c>
      <c r="H43" s="216"/>
      <c r="I43" s="216"/>
      <c r="J43" s="216"/>
      <c r="K43" s="126"/>
    </row>
    <row r="44" spans="2:11" ht="12.75" customHeight="1" x14ac:dyDescent="0.3">
      <c r="B44" s="128"/>
      <c r="C44" s="130"/>
      <c r="D44" s="129"/>
      <c r="E44" s="129"/>
      <c r="F44" s="129"/>
      <c r="G44" s="129"/>
      <c r="H44" s="129"/>
      <c r="I44" s="129"/>
      <c r="J44" s="129"/>
      <c r="K44" s="126"/>
    </row>
    <row r="45" spans="2:11" ht="15" customHeight="1" x14ac:dyDescent="0.3">
      <c r="B45" s="128"/>
      <c r="C45" s="130"/>
      <c r="D45" s="216" t="s">
        <v>159</v>
      </c>
      <c r="E45" s="216"/>
      <c r="F45" s="216"/>
      <c r="G45" s="216"/>
      <c r="H45" s="216"/>
      <c r="I45" s="216"/>
      <c r="J45" s="216"/>
      <c r="K45" s="126"/>
    </row>
    <row r="46" spans="2:11" ht="15" customHeight="1" x14ac:dyDescent="0.3">
      <c r="B46" s="128"/>
      <c r="C46" s="130"/>
      <c r="D46" s="130"/>
      <c r="E46" s="216" t="s">
        <v>160</v>
      </c>
      <c r="F46" s="216"/>
      <c r="G46" s="216"/>
      <c r="H46" s="216"/>
      <c r="I46" s="216"/>
      <c r="J46" s="216"/>
      <c r="K46" s="126"/>
    </row>
    <row r="47" spans="2:11" ht="15" customHeight="1" x14ac:dyDescent="0.3">
      <c r="B47" s="128"/>
      <c r="C47" s="130"/>
      <c r="D47" s="130"/>
      <c r="E47" s="216" t="s">
        <v>161</v>
      </c>
      <c r="F47" s="216"/>
      <c r="G47" s="216"/>
      <c r="H47" s="216"/>
      <c r="I47" s="216"/>
      <c r="J47" s="216"/>
      <c r="K47" s="126"/>
    </row>
    <row r="48" spans="2:11" ht="15" customHeight="1" x14ac:dyDescent="0.3">
      <c r="B48" s="128"/>
      <c r="C48" s="130"/>
      <c r="D48" s="130"/>
      <c r="E48" s="216" t="s">
        <v>162</v>
      </c>
      <c r="F48" s="216"/>
      <c r="G48" s="216"/>
      <c r="H48" s="216"/>
      <c r="I48" s="216"/>
      <c r="J48" s="216"/>
      <c r="K48" s="126"/>
    </row>
    <row r="49" spans="2:11" ht="15" customHeight="1" x14ac:dyDescent="0.3">
      <c r="B49" s="128"/>
      <c r="C49" s="130"/>
      <c r="D49" s="216" t="s">
        <v>163</v>
      </c>
      <c r="E49" s="216"/>
      <c r="F49" s="216"/>
      <c r="G49" s="216"/>
      <c r="H49" s="216"/>
      <c r="I49" s="216"/>
      <c r="J49" s="216"/>
      <c r="K49" s="126"/>
    </row>
    <row r="50" spans="2:11" ht="25.5" customHeight="1" x14ac:dyDescent="0.3">
      <c r="B50" s="125"/>
      <c r="C50" s="218" t="s">
        <v>164</v>
      </c>
      <c r="D50" s="218"/>
      <c r="E50" s="218"/>
      <c r="F50" s="218"/>
      <c r="G50" s="218"/>
      <c r="H50" s="218"/>
      <c r="I50" s="218"/>
      <c r="J50" s="218"/>
      <c r="K50" s="126"/>
    </row>
    <row r="51" spans="2:11" ht="5.25" customHeight="1" x14ac:dyDescent="0.3">
      <c r="B51" s="125"/>
      <c r="C51" s="127"/>
      <c r="D51" s="127"/>
      <c r="E51" s="127"/>
      <c r="F51" s="127"/>
      <c r="G51" s="127"/>
      <c r="H51" s="127"/>
      <c r="I51" s="127"/>
      <c r="J51" s="127"/>
      <c r="K51" s="126"/>
    </row>
    <row r="52" spans="2:11" ht="15" customHeight="1" x14ac:dyDescent="0.3">
      <c r="B52" s="125"/>
      <c r="C52" s="216" t="s">
        <v>165</v>
      </c>
      <c r="D52" s="216"/>
      <c r="E52" s="216"/>
      <c r="F52" s="216"/>
      <c r="G52" s="216"/>
      <c r="H52" s="216"/>
      <c r="I52" s="216"/>
      <c r="J52" s="216"/>
      <c r="K52" s="126"/>
    </row>
    <row r="53" spans="2:11" ht="15" customHeight="1" x14ac:dyDescent="0.3">
      <c r="B53" s="125"/>
      <c r="C53" s="216" t="s">
        <v>166</v>
      </c>
      <c r="D53" s="216"/>
      <c r="E53" s="216"/>
      <c r="F53" s="216"/>
      <c r="G53" s="216"/>
      <c r="H53" s="216"/>
      <c r="I53" s="216"/>
      <c r="J53" s="216"/>
      <c r="K53" s="126"/>
    </row>
    <row r="54" spans="2:11" ht="12.75" customHeight="1" x14ac:dyDescent="0.3">
      <c r="B54" s="125"/>
      <c r="C54" s="129"/>
      <c r="D54" s="129"/>
      <c r="E54" s="129"/>
      <c r="F54" s="129"/>
      <c r="G54" s="129"/>
      <c r="H54" s="129"/>
      <c r="I54" s="129"/>
      <c r="J54" s="129"/>
      <c r="K54" s="126"/>
    </row>
    <row r="55" spans="2:11" ht="15" customHeight="1" x14ac:dyDescent="0.3">
      <c r="B55" s="125"/>
      <c r="C55" s="216" t="s">
        <v>167</v>
      </c>
      <c r="D55" s="216"/>
      <c r="E55" s="216"/>
      <c r="F55" s="216"/>
      <c r="G55" s="216"/>
      <c r="H55" s="216"/>
      <c r="I55" s="216"/>
      <c r="J55" s="216"/>
      <c r="K55" s="126"/>
    </row>
    <row r="56" spans="2:11" ht="15" customHeight="1" x14ac:dyDescent="0.3">
      <c r="B56" s="125"/>
      <c r="C56" s="130"/>
      <c r="D56" s="216" t="s">
        <v>168</v>
      </c>
      <c r="E56" s="216"/>
      <c r="F56" s="216"/>
      <c r="G56" s="216"/>
      <c r="H56" s="216"/>
      <c r="I56" s="216"/>
      <c r="J56" s="216"/>
      <c r="K56" s="126"/>
    </row>
    <row r="57" spans="2:11" ht="15" customHeight="1" x14ac:dyDescent="0.3">
      <c r="B57" s="125"/>
      <c r="C57" s="130"/>
      <c r="D57" s="216" t="s">
        <v>169</v>
      </c>
      <c r="E57" s="216"/>
      <c r="F57" s="216"/>
      <c r="G57" s="216"/>
      <c r="H57" s="216"/>
      <c r="I57" s="216"/>
      <c r="J57" s="216"/>
      <c r="K57" s="126"/>
    </row>
    <row r="58" spans="2:11" ht="15" customHeight="1" x14ac:dyDescent="0.3">
      <c r="B58" s="125"/>
      <c r="C58" s="130"/>
      <c r="D58" s="216" t="s">
        <v>170</v>
      </c>
      <c r="E58" s="216"/>
      <c r="F58" s="216"/>
      <c r="G58" s="216"/>
      <c r="H58" s="216"/>
      <c r="I58" s="216"/>
      <c r="J58" s="216"/>
      <c r="K58" s="126"/>
    </row>
    <row r="59" spans="2:11" ht="15" customHeight="1" x14ac:dyDescent="0.3">
      <c r="B59" s="125"/>
      <c r="C59" s="130"/>
      <c r="D59" s="216" t="s">
        <v>171</v>
      </c>
      <c r="E59" s="216"/>
      <c r="F59" s="216"/>
      <c r="G59" s="216"/>
      <c r="H59" s="216"/>
      <c r="I59" s="216"/>
      <c r="J59" s="216"/>
      <c r="K59" s="126"/>
    </row>
    <row r="60" spans="2:11" ht="15" customHeight="1" x14ac:dyDescent="0.3">
      <c r="B60" s="125"/>
      <c r="C60" s="130"/>
      <c r="D60" s="217" t="s">
        <v>172</v>
      </c>
      <c r="E60" s="217"/>
      <c r="F60" s="217"/>
      <c r="G60" s="217"/>
      <c r="H60" s="217"/>
      <c r="I60" s="217"/>
      <c r="J60" s="217"/>
      <c r="K60" s="126"/>
    </row>
    <row r="61" spans="2:11" ht="15" customHeight="1" x14ac:dyDescent="0.3">
      <c r="B61" s="125"/>
      <c r="C61" s="130"/>
      <c r="D61" s="216" t="s">
        <v>173</v>
      </c>
      <c r="E61" s="216"/>
      <c r="F61" s="216"/>
      <c r="G61" s="216"/>
      <c r="H61" s="216"/>
      <c r="I61" s="216"/>
      <c r="J61" s="216"/>
      <c r="K61" s="126"/>
    </row>
    <row r="62" spans="2:11" ht="12.75" customHeight="1" x14ac:dyDescent="0.3">
      <c r="B62" s="125"/>
      <c r="C62" s="130"/>
      <c r="D62" s="130"/>
      <c r="E62" s="133"/>
      <c r="F62" s="130"/>
      <c r="G62" s="130"/>
      <c r="H62" s="130"/>
      <c r="I62" s="130"/>
      <c r="J62" s="130"/>
      <c r="K62" s="126"/>
    </row>
    <row r="63" spans="2:11" ht="15" customHeight="1" x14ac:dyDescent="0.3">
      <c r="B63" s="125"/>
      <c r="C63" s="130"/>
      <c r="D63" s="216" t="s">
        <v>174</v>
      </c>
      <c r="E63" s="216"/>
      <c r="F63" s="216"/>
      <c r="G63" s="216"/>
      <c r="H63" s="216"/>
      <c r="I63" s="216"/>
      <c r="J63" s="216"/>
      <c r="K63" s="126"/>
    </row>
    <row r="64" spans="2:11" ht="15" customHeight="1" x14ac:dyDescent="0.3">
      <c r="B64" s="125"/>
      <c r="C64" s="130"/>
      <c r="D64" s="217" t="s">
        <v>175</v>
      </c>
      <c r="E64" s="217"/>
      <c r="F64" s="217"/>
      <c r="G64" s="217"/>
      <c r="H64" s="217"/>
      <c r="I64" s="217"/>
      <c r="J64" s="217"/>
      <c r="K64" s="126"/>
    </row>
    <row r="65" spans="2:11" ht="15" customHeight="1" x14ac:dyDescent="0.3">
      <c r="B65" s="125"/>
      <c r="C65" s="130"/>
      <c r="D65" s="216" t="s">
        <v>176</v>
      </c>
      <c r="E65" s="216"/>
      <c r="F65" s="216"/>
      <c r="G65" s="216"/>
      <c r="H65" s="216"/>
      <c r="I65" s="216"/>
      <c r="J65" s="216"/>
      <c r="K65" s="126"/>
    </row>
    <row r="66" spans="2:11" ht="15" customHeight="1" x14ac:dyDescent="0.3">
      <c r="B66" s="125"/>
      <c r="C66" s="130"/>
      <c r="D66" s="216" t="s">
        <v>177</v>
      </c>
      <c r="E66" s="216"/>
      <c r="F66" s="216"/>
      <c r="G66" s="216"/>
      <c r="H66" s="216"/>
      <c r="I66" s="216"/>
      <c r="J66" s="216"/>
      <c r="K66" s="126"/>
    </row>
    <row r="67" spans="2:11" ht="15" customHeight="1" x14ac:dyDescent="0.3">
      <c r="B67" s="125"/>
      <c r="C67" s="130"/>
      <c r="D67" s="216" t="s">
        <v>178</v>
      </c>
      <c r="E67" s="216"/>
      <c r="F67" s="216"/>
      <c r="G67" s="216"/>
      <c r="H67" s="216"/>
      <c r="I67" s="216"/>
      <c r="J67" s="216"/>
      <c r="K67" s="126"/>
    </row>
    <row r="68" spans="2:11" ht="15" customHeight="1" x14ac:dyDescent="0.3">
      <c r="B68" s="125"/>
      <c r="C68" s="130"/>
      <c r="D68" s="216" t="s">
        <v>179</v>
      </c>
      <c r="E68" s="216"/>
      <c r="F68" s="216"/>
      <c r="G68" s="216"/>
      <c r="H68" s="216"/>
      <c r="I68" s="216"/>
      <c r="J68" s="216"/>
      <c r="K68" s="126"/>
    </row>
    <row r="69" spans="2:11" ht="12.75" customHeight="1" x14ac:dyDescent="0.3">
      <c r="B69" s="134"/>
      <c r="C69" s="135"/>
      <c r="D69" s="135"/>
      <c r="E69" s="135"/>
      <c r="F69" s="135"/>
      <c r="G69" s="135"/>
      <c r="H69" s="135"/>
      <c r="I69" s="135"/>
      <c r="J69" s="135"/>
      <c r="K69" s="136"/>
    </row>
    <row r="70" spans="2:11" ht="18.75" customHeight="1" x14ac:dyDescent="0.3">
      <c r="B70" s="137"/>
      <c r="C70" s="137"/>
      <c r="D70" s="137"/>
      <c r="E70" s="137"/>
      <c r="F70" s="137"/>
      <c r="G70" s="137"/>
      <c r="H70" s="137"/>
      <c r="I70" s="137"/>
      <c r="J70" s="137"/>
      <c r="K70" s="138"/>
    </row>
    <row r="71" spans="2:11" ht="18.75" customHeight="1" x14ac:dyDescent="0.3">
      <c r="B71" s="138"/>
      <c r="C71" s="138"/>
      <c r="D71" s="138"/>
      <c r="E71" s="138"/>
      <c r="F71" s="138"/>
      <c r="G71" s="138"/>
      <c r="H71" s="138"/>
      <c r="I71" s="138"/>
      <c r="J71" s="138"/>
      <c r="K71" s="138"/>
    </row>
    <row r="72" spans="2:11" ht="7.5" customHeight="1" x14ac:dyDescent="0.3">
      <c r="B72" s="139"/>
      <c r="C72" s="140"/>
      <c r="D72" s="140"/>
      <c r="E72" s="140"/>
      <c r="F72" s="140"/>
      <c r="G72" s="140"/>
      <c r="H72" s="140"/>
      <c r="I72" s="140"/>
      <c r="J72" s="140"/>
      <c r="K72" s="141"/>
    </row>
    <row r="73" spans="2:11" ht="45" customHeight="1" x14ac:dyDescent="0.3">
      <c r="B73" s="142"/>
      <c r="C73" s="215" t="s">
        <v>51</v>
      </c>
      <c r="D73" s="215"/>
      <c r="E73" s="215"/>
      <c r="F73" s="215"/>
      <c r="G73" s="215"/>
      <c r="H73" s="215"/>
      <c r="I73" s="215"/>
      <c r="J73" s="215"/>
      <c r="K73" s="143"/>
    </row>
    <row r="74" spans="2:11" ht="17.25" customHeight="1" x14ac:dyDescent="0.3">
      <c r="B74" s="142"/>
      <c r="C74" s="144" t="s">
        <v>180</v>
      </c>
      <c r="D74" s="144"/>
      <c r="E74" s="144"/>
      <c r="F74" s="144" t="s">
        <v>181</v>
      </c>
      <c r="G74" s="145"/>
      <c r="H74" s="144" t="s">
        <v>68</v>
      </c>
      <c r="I74" s="144" t="s">
        <v>40</v>
      </c>
      <c r="J74" s="144" t="s">
        <v>182</v>
      </c>
      <c r="K74" s="143"/>
    </row>
    <row r="75" spans="2:11" ht="17.25" customHeight="1" x14ac:dyDescent="0.3">
      <c r="B75" s="142"/>
      <c r="C75" s="146" t="s">
        <v>183</v>
      </c>
      <c r="D75" s="146"/>
      <c r="E75" s="146"/>
      <c r="F75" s="147" t="s">
        <v>184</v>
      </c>
      <c r="G75" s="148"/>
      <c r="H75" s="146"/>
      <c r="I75" s="146"/>
      <c r="J75" s="146" t="s">
        <v>185</v>
      </c>
      <c r="K75" s="143"/>
    </row>
    <row r="76" spans="2:11" ht="5.25" customHeight="1" x14ac:dyDescent="0.3">
      <c r="B76" s="142"/>
      <c r="C76" s="149"/>
      <c r="D76" s="149"/>
      <c r="E76" s="149"/>
      <c r="F76" s="149"/>
      <c r="G76" s="150"/>
      <c r="H76" s="149"/>
      <c r="I76" s="149"/>
      <c r="J76" s="149"/>
      <c r="K76" s="143"/>
    </row>
    <row r="77" spans="2:11" ht="15" customHeight="1" x14ac:dyDescent="0.3">
      <c r="B77" s="142"/>
      <c r="C77" s="132" t="s">
        <v>39</v>
      </c>
      <c r="D77" s="149"/>
      <c r="E77" s="149"/>
      <c r="F77" s="151" t="s">
        <v>186</v>
      </c>
      <c r="G77" s="150"/>
      <c r="H77" s="132" t="s">
        <v>187</v>
      </c>
      <c r="I77" s="132" t="s">
        <v>188</v>
      </c>
      <c r="J77" s="132">
        <v>20</v>
      </c>
      <c r="K77" s="143"/>
    </row>
    <row r="78" spans="2:11" ht="15" customHeight="1" x14ac:dyDescent="0.3">
      <c r="B78" s="142"/>
      <c r="C78" s="132" t="s">
        <v>189</v>
      </c>
      <c r="D78" s="132"/>
      <c r="E78" s="132"/>
      <c r="F78" s="151" t="s">
        <v>186</v>
      </c>
      <c r="G78" s="150"/>
      <c r="H78" s="132" t="s">
        <v>190</v>
      </c>
      <c r="I78" s="132" t="s">
        <v>188</v>
      </c>
      <c r="J78" s="132">
        <v>120</v>
      </c>
      <c r="K78" s="143"/>
    </row>
    <row r="79" spans="2:11" ht="15" customHeight="1" x14ac:dyDescent="0.3">
      <c r="B79" s="152"/>
      <c r="C79" s="132" t="s">
        <v>191</v>
      </c>
      <c r="D79" s="132"/>
      <c r="E79" s="132"/>
      <c r="F79" s="151" t="s">
        <v>192</v>
      </c>
      <c r="G79" s="150"/>
      <c r="H79" s="132" t="s">
        <v>193</v>
      </c>
      <c r="I79" s="132" t="s">
        <v>188</v>
      </c>
      <c r="J79" s="132">
        <v>50</v>
      </c>
      <c r="K79" s="143"/>
    </row>
    <row r="80" spans="2:11" ht="15" customHeight="1" x14ac:dyDescent="0.3">
      <c r="B80" s="152"/>
      <c r="C80" s="132" t="s">
        <v>194</v>
      </c>
      <c r="D80" s="132"/>
      <c r="E80" s="132"/>
      <c r="F80" s="151" t="s">
        <v>186</v>
      </c>
      <c r="G80" s="150"/>
      <c r="H80" s="132" t="s">
        <v>195</v>
      </c>
      <c r="I80" s="132" t="s">
        <v>196</v>
      </c>
      <c r="J80" s="132"/>
      <c r="K80" s="143"/>
    </row>
    <row r="81" spans="2:11" ht="15" customHeight="1" x14ac:dyDescent="0.3">
      <c r="B81" s="152"/>
      <c r="C81" s="153" t="s">
        <v>197</v>
      </c>
      <c r="D81" s="153"/>
      <c r="E81" s="153"/>
      <c r="F81" s="154" t="s">
        <v>192</v>
      </c>
      <c r="G81" s="153"/>
      <c r="H81" s="153" t="s">
        <v>198</v>
      </c>
      <c r="I81" s="153" t="s">
        <v>188</v>
      </c>
      <c r="J81" s="153">
        <v>15</v>
      </c>
      <c r="K81" s="143"/>
    </row>
    <row r="82" spans="2:11" ht="15" customHeight="1" x14ac:dyDescent="0.3">
      <c r="B82" s="152"/>
      <c r="C82" s="153" t="s">
        <v>199</v>
      </c>
      <c r="D82" s="153"/>
      <c r="E82" s="153"/>
      <c r="F82" s="154" t="s">
        <v>192</v>
      </c>
      <c r="G82" s="153"/>
      <c r="H82" s="153" t="s">
        <v>200</v>
      </c>
      <c r="I82" s="153" t="s">
        <v>188</v>
      </c>
      <c r="J82" s="153">
        <v>15</v>
      </c>
      <c r="K82" s="143"/>
    </row>
    <row r="83" spans="2:11" ht="15" customHeight="1" x14ac:dyDescent="0.3">
      <c r="B83" s="152"/>
      <c r="C83" s="153" t="s">
        <v>201</v>
      </c>
      <c r="D83" s="153"/>
      <c r="E83" s="153"/>
      <c r="F83" s="154" t="s">
        <v>192</v>
      </c>
      <c r="G83" s="153"/>
      <c r="H83" s="153" t="s">
        <v>202</v>
      </c>
      <c r="I83" s="153" t="s">
        <v>188</v>
      </c>
      <c r="J83" s="153">
        <v>20</v>
      </c>
      <c r="K83" s="143"/>
    </row>
    <row r="84" spans="2:11" ht="15" customHeight="1" x14ac:dyDescent="0.3">
      <c r="B84" s="152"/>
      <c r="C84" s="153" t="s">
        <v>203</v>
      </c>
      <c r="D84" s="153"/>
      <c r="E84" s="153"/>
      <c r="F84" s="154" t="s">
        <v>192</v>
      </c>
      <c r="G84" s="153"/>
      <c r="H84" s="153" t="s">
        <v>204</v>
      </c>
      <c r="I84" s="153" t="s">
        <v>188</v>
      </c>
      <c r="J84" s="153">
        <v>20</v>
      </c>
      <c r="K84" s="143"/>
    </row>
    <row r="85" spans="2:11" ht="15" customHeight="1" x14ac:dyDescent="0.3">
      <c r="B85" s="152"/>
      <c r="C85" s="132" t="s">
        <v>205</v>
      </c>
      <c r="D85" s="132"/>
      <c r="E85" s="132"/>
      <c r="F85" s="151" t="s">
        <v>192</v>
      </c>
      <c r="G85" s="150"/>
      <c r="H85" s="132" t="s">
        <v>206</v>
      </c>
      <c r="I85" s="132" t="s">
        <v>188</v>
      </c>
      <c r="J85" s="132">
        <v>50</v>
      </c>
      <c r="K85" s="143"/>
    </row>
    <row r="86" spans="2:11" ht="15" customHeight="1" x14ac:dyDescent="0.3">
      <c r="B86" s="152"/>
      <c r="C86" s="132" t="s">
        <v>207</v>
      </c>
      <c r="D86" s="132"/>
      <c r="E86" s="132"/>
      <c r="F86" s="151" t="s">
        <v>192</v>
      </c>
      <c r="G86" s="150"/>
      <c r="H86" s="132" t="s">
        <v>208</v>
      </c>
      <c r="I86" s="132" t="s">
        <v>188</v>
      </c>
      <c r="J86" s="132">
        <v>20</v>
      </c>
      <c r="K86" s="143"/>
    </row>
    <row r="87" spans="2:11" ht="15" customHeight="1" x14ac:dyDescent="0.3">
      <c r="B87" s="152"/>
      <c r="C87" s="132" t="s">
        <v>209</v>
      </c>
      <c r="D87" s="132"/>
      <c r="E87" s="132"/>
      <c r="F87" s="151" t="s">
        <v>192</v>
      </c>
      <c r="G87" s="150"/>
      <c r="H87" s="132" t="s">
        <v>210</v>
      </c>
      <c r="I87" s="132" t="s">
        <v>188</v>
      </c>
      <c r="J87" s="132">
        <v>20</v>
      </c>
      <c r="K87" s="143"/>
    </row>
    <row r="88" spans="2:11" ht="15" customHeight="1" x14ac:dyDescent="0.3">
      <c r="B88" s="152"/>
      <c r="C88" s="132" t="s">
        <v>211</v>
      </c>
      <c r="D88" s="132"/>
      <c r="E88" s="132"/>
      <c r="F88" s="151" t="s">
        <v>192</v>
      </c>
      <c r="G88" s="150"/>
      <c r="H88" s="132" t="s">
        <v>212</v>
      </c>
      <c r="I88" s="132" t="s">
        <v>188</v>
      </c>
      <c r="J88" s="132">
        <v>50</v>
      </c>
      <c r="K88" s="143"/>
    </row>
    <row r="89" spans="2:11" ht="15" customHeight="1" x14ac:dyDescent="0.3">
      <c r="B89" s="152"/>
      <c r="C89" s="132" t="s">
        <v>213</v>
      </c>
      <c r="D89" s="132"/>
      <c r="E89" s="132"/>
      <c r="F89" s="151" t="s">
        <v>192</v>
      </c>
      <c r="G89" s="150"/>
      <c r="H89" s="132" t="s">
        <v>213</v>
      </c>
      <c r="I89" s="132" t="s">
        <v>188</v>
      </c>
      <c r="J89" s="132">
        <v>50</v>
      </c>
      <c r="K89" s="143"/>
    </row>
    <row r="90" spans="2:11" ht="15" customHeight="1" x14ac:dyDescent="0.3">
      <c r="B90" s="152"/>
      <c r="C90" s="132" t="s">
        <v>73</v>
      </c>
      <c r="D90" s="132"/>
      <c r="E90" s="132"/>
      <c r="F90" s="151" t="s">
        <v>192</v>
      </c>
      <c r="G90" s="150"/>
      <c r="H90" s="132" t="s">
        <v>214</v>
      </c>
      <c r="I90" s="132" t="s">
        <v>188</v>
      </c>
      <c r="J90" s="132">
        <v>255</v>
      </c>
      <c r="K90" s="143"/>
    </row>
    <row r="91" spans="2:11" ht="15" customHeight="1" x14ac:dyDescent="0.3">
      <c r="B91" s="152"/>
      <c r="C91" s="132" t="s">
        <v>215</v>
      </c>
      <c r="D91" s="132"/>
      <c r="E91" s="132"/>
      <c r="F91" s="151" t="s">
        <v>186</v>
      </c>
      <c r="G91" s="150"/>
      <c r="H91" s="132" t="s">
        <v>216</v>
      </c>
      <c r="I91" s="132" t="s">
        <v>217</v>
      </c>
      <c r="J91" s="132"/>
      <c r="K91" s="143"/>
    </row>
    <row r="92" spans="2:11" ht="15" customHeight="1" x14ac:dyDescent="0.3">
      <c r="B92" s="152"/>
      <c r="C92" s="132" t="s">
        <v>218</v>
      </c>
      <c r="D92" s="132"/>
      <c r="E92" s="132"/>
      <c r="F92" s="151" t="s">
        <v>186</v>
      </c>
      <c r="G92" s="150"/>
      <c r="H92" s="132" t="s">
        <v>219</v>
      </c>
      <c r="I92" s="132" t="s">
        <v>220</v>
      </c>
      <c r="J92" s="132"/>
      <c r="K92" s="143"/>
    </row>
    <row r="93" spans="2:11" ht="15" customHeight="1" x14ac:dyDescent="0.3">
      <c r="B93" s="152"/>
      <c r="C93" s="132" t="s">
        <v>221</v>
      </c>
      <c r="D93" s="132"/>
      <c r="E93" s="132"/>
      <c r="F93" s="151" t="s">
        <v>186</v>
      </c>
      <c r="G93" s="150"/>
      <c r="H93" s="132" t="s">
        <v>221</v>
      </c>
      <c r="I93" s="132" t="s">
        <v>220</v>
      </c>
      <c r="J93" s="132"/>
      <c r="K93" s="143"/>
    </row>
    <row r="94" spans="2:11" ht="15" customHeight="1" x14ac:dyDescent="0.3">
      <c r="B94" s="152"/>
      <c r="C94" s="132" t="s">
        <v>26</v>
      </c>
      <c r="D94" s="132"/>
      <c r="E94" s="132"/>
      <c r="F94" s="151" t="s">
        <v>186</v>
      </c>
      <c r="G94" s="150"/>
      <c r="H94" s="132" t="s">
        <v>222</v>
      </c>
      <c r="I94" s="132" t="s">
        <v>220</v>
      </c>
      <c r="J94" s="132"/>
      <c r="K94" s="143"/>
    </row>
    <row r="95" spans="2:11" ht="15" customHeight="1" x14ac:dyDescent="0.3">
      <c r="B95" s="152"/>
      <c r="C95" s="132" t="s">
        <v>36</v>
      </c>
      <c r="D95" s="132"/>
      <c r="E95" s="132"/>
      <c r="F95" s="151" t="s">
        <v>186</v>
      </c>
      <c r="G95" s="150"/>
      <c r="H95" s="132" t="s">
        <v>223</v>
      </c>
      <c r="I95" s="132" t="s">
        <v>220</v>
      </c>
      <c r="J95" s="132"/>
      <c r="K95" s="143"/>
    </row>
    <row r="96" spans="2:11" ht="15" customHeight="1" x14ac:dyDescent="0.3">
      <c r="B96" s="155"/>
      <c r="C96" s="156"/>
      <c r="D96" s="156"/>
      <c r="E96" s="156"/>
      <c r="F96" s="156"/>
      <c r="G96" s="156"/>
      <c r="H96" s="156"/>
      <c r="I96" s="156"/>
      <c r="J96" s="156"/>
      <c r="K96" s="157"/>
    </row>
    <row r="97" spans="2:11" ht="18.75" customHeight="1" x14ac:dyDescent="0.3">
      <c r="B97" s="158"/>
      <c r="C97" s="159"/>
      <c r="D97" s="159"/>
      <c r="E97" s="159"/>
      <c r="F97" s="159"/>
      <c r="G97" s="159"/>
      <c r="H97" s="159"/>
      <c r="I97" s="159"/>
      <c r="J97" s="159"/>
      <c r="K97" s="158"/>
    </row>
    <row r="98" spans="2:11" ht="18.75" customHeight="1" x14ac:dyDescent="0.3">
      <c r="B98" s="138"/>
      <c r="C98" s="138"/>
      <c r="D98" s="138"/>
      <c r="E98" s="138"/>
      <c r="F98" s="138"/>
      <c r="G98" s="138"/>
      <c r="H98" s="138"/>
      <c r="I98" s="138"/>
      <c r="J98" s="138"/>
      <c r="K98" s="138"/>
    </row>
    <row r="99" spans="2:11" ht="7.5" customHeight="1" x14ac:dyDescent="0.3">
      <c r="B99" s="139"/>
      <c r="C99" s="140"/>
      <c r="D99" s="140"/>
      <c r="E99" s="140"/>
      <c r="F99" s="140"/>
      <c r="G99" s="140"/>
      <c r="H99" s="140"/>
      <c r="I99" s="140"/>
      <c r="J99" s="140"/>
      <c r="K99" s="141"/>
    </row>
    <row r="100" spans="2:11" ht="45" customHeight="1" x14ac:dyDescent="0.3">
      <c r="B100" s="142"/>
      <c r="C100" s="215" t="s">
        <v>224</v>
      </c>
      <c r="D100" s="215"/>
      <c r="E100" s="215"/>
      <c r="F100" s="215"/>
      <c r="G100" s="215"/>
      <c r="H100" s="215"/>
      <c r="I100" s="215"/>
      <c r="J100" s="215"/>
      <c r="K100" s="143"/>
    </row>
    <row r="101" spans="2:11" ht="17.25" customHeight="1" x14ac:dyDescent="0.3">
      <c r="B101" s="142"/>
      <c r="C101" s="144" t="s">
        <v>180</v>
      </c>
      <c r="D101" s="144"/>
      <c r="E101" s="144"/>
      <c r="F101" s="144" t="s">
        <v>181</v>
      </c>
      <c r="G101" s="145"/>
      <c r="H101" s="144" t="s">
        <v>68</v>
      </c>
      <c r="I101" s="144" t="s">
        <v>40</v>
      </c>
      <c r="J101" s="144" t="s">
        <v>182</v>
      </c>
      <c r="K101" s="143"/>
    </row>
    <row r="102" spans="2:11" ht="17.25" customHeight="1" x14ac:dyDescent="0.3">
      <c r="B102" s="142"/>
      <c r="C102" s="146" t="s">
        <v>183</v>
      </c>
      <c r="D102" s="146"/>
      <c r="E102" s="146"/>
      <c r="F102" s="147" t="s">
        <v>184</v>
      </c>
      <c r="G102" s="148"/>
      <c r="H102" s="146"/>
      <c r="I102" s="146"/>
      <c r="J102" s="146" t="s">
        <v>185</v>
      </c>
      <c r="K102" s="143"/>
    </row>
    <row r="103" spans="2:11" ht="5.25" customHeight="1" x14ac:dyDescent="0.3">
      <c r="B103" s="142"/>
      <c r="C103" s="144"/>
      <c r="D103" s="144"/>
      <c r="E103" s="144"/>
      <c r="F103" s="144"/>
      <c r="G103" s="160"/>
      <c r="H103" s="144"/>
      <c r="I103" s="144"/>
      <c r="J103" s="144"/>
      <c r="K103" s="143"/>
    </row>
    <row r="104" spans="2:11" ht="15" customHeight="1" x14ac:dyDescent="0.3">
      <c r="B104" s="142"/>
      <c r="C104" s="132" t="s">
        <v>39</v>
      </c>
      <c r="D104" s="149"/>
      <c r="E104" s="149"/>
      <c r="F104" s="151" t="s">
        <v>186</v>
      </c>
      <c r="G104" s="160"/>
      <c r="H104" s="132" t="s">
        <v>225</v>
      </c>
      <c r="I104" s="132" t="s">
        <v>188</v>
      </c>
      <c r="J104" s="132">
        <v>20</v>
      </c>
      <c r="K104" s="143"/>
    </row>
    <row r="105" spans="2:11" ht="15" customHeight="1" x14ac:dyDescent="0.3">
      <c r="B105" s="142"/>
      <c r="C105" s="132" t="s">
        <v>189</v>
      </c>
      <c r="D105" s="132"/>
      <c r="E105" s="132"/>
      <c r="F105" s="151" t="s">
        <v>186</v>
      </c>
      <c r="G105" s="132"/>
      <c r="H105" s="132" t="s">
        <v>225</v>
      </c>
      <c r="I105" s="132" t="s">
        <v>188</v>
      </c>
      <c r="J105" s="132">
        <v>120</v>
      </c>
      <c r="K105" s="143"/>
    </row>
    <row r="106" spans="2:11" ht="15" customHeight="1" x14ac:dyDescent="0.3">
      <c r="B106" s="152"/>
      <c r="C106" s="132" t="s">
        <v>191</v>
      </c>
      <c r="D106" s="132"/>
      <c r="E106" s="132"/>
      <c r="F106" s="151" t="s">
        <v>192</v>
      </c>
      <c r="G106" s="132"/>
      <c r="H106" s="132" t="s">
        <v>225</v>
      </c>
      <c r="I106" s="132" t="s">
        <v>188</v>
      </c>
      <c r="J106" s="132">
        <v>50</v>
      </c>
      <c r="K106" s="143"/>
    </row>
    <row r="107" spans="2:11" ht="15" customHeight="1" x14ac:dyDescent="0.3">
      <c r="B107" s="152"/>
      <c r="C107" s="132" t="s">
        <v>194</v>
      </c>
      <c r="D107" s="132"/>
      <c r="E107" s="132"/>
      <c r="F107" s="151" t="s">
        <v>186</v>
      </c>
      <c r="G107" s="132"/>
      <c r="H107" s="132" t="s">
        <v>225</v>
      </c>
      <c r="I107" s="132" t="s">
        <v>196</v>
      </c>
      <c r="J107" s="132"/>
      <c r="K107" s="143"/>
    </row>
    <row r="108" spans="2:11" ht="15" customHeight="1" x14ac:dyDescent="0.3">
      <c r="B108" s="152"/>
      <c r="C108" s="132" t="s">
        <v>205</v>
      </c>
      <c r="D108" s="132"/>
      <c r="E108" s="132"/>
      <c r="F108" s="151" t="s">
        <v>192</v>
      </c>
      <c r="G108" s="132"/>
      <c r="H108" s="132" t="s">
        <v>225</v>
      </c>
      <c r="I108" s="132" t="s">
        <v>188</v>
      </c>
      <c r="J108" s="132">
        <v>50</v>
      </c>
      <c r="K108" s="143"/>
    </row>
    <row r="109" spans="2:11" ht="15" customHeight="1" x14ac:dyDescent="0.3">
      <c r="B109" s="152"/>
      <c r="C109" s="132" t="s">
        <v>213</v>
      </c>
      <c r="D109" s="132"/>
      <c r="E109" s="132"/>
      <c r="F109" s="151" t="s">
        <v>192</v>
      </c>
      <c r="G109" s="132"/>
      <c r="H109" s="132" t="s">
        <v>225</v>
      </c>
      <c r="I109" s="132" t="s">
        <v>188</v>
      </c>
      <c r="J109" s="132">
        <v>50</v>
      </c>
      <c r="K109" s="143"/>
    </row>
    <row r="110" spans="2:11" ht="15" customHeight="1" x14ac:dyDescent="0.3">
      <c r="B110" s="152"/>
      <c r="C110" s="132" t="s">
        <v>211</v>
      </c>
      <c r="D110" s="132"/>
      <c r="E110" s="132"/>
      <c r="F110" s="151" t="s">
        <v>192</v>
      </c>
      <c r="G110" s="132"/>
      <c r="H110" s="132" t="s">
        <v>225</v>
      </c>
      <c r="I110" s="132" t="s">
        <v>188</v>
      </c>
      <c r="J110" s="132">
        <v>50</v>
      </c>
      <c r="K110" s="143"/>
    </row>
    <row r="111" spans="2:11" ht="15" customHeight="1" x14ac:dyDescent="0.3">
      <c r="B111" s="152"/>
      <c r="C111" s="132" t="s">
        <v>39</v>
      </c>
      <c r="D111" s="132"/>
      <c r="E111" s="132"/>
      <c r="F111" s="151" t="s">
        <v>186</v>
      </c>
      <c r="G111" s="132"/>
      <c r="H111" s="132" t="s">
        <v>226</v>
      </c>
      <c r="I111" s="132" t="s">
        <v>188</v>
      </c>
      <c r="J111" s="132">
        <v>20</v>
      </c>
      <c r="K111" s="143"/>
    </row>
    <row r="112" spans="2:11" ht="15" customHeight="1" x14ac:dyDescent="0.3">
      <c r="B112" s="152"/>
      <c r="C112" s="132" t="s">
        <v>227</v>
      </c>
      <c r="D112" s="132"/>
      <c r="E112" s="132"/>
      <c r="F112" s="151" t="s">
        <v>186</v>
      </c>
      <c r="G112" s="132"/>
      <c r="H112" s="132" t="s">
        <v>228</v>
      </c>
      <c r="I112" s="132" t="s">
        <v>188</v>
      </c>
      <c r="J112" s="132">
        <v>120</v>
      </c>
      <c r="K112" s="143"/>
    </row>
    <row r="113" spans="2:11" ht="15" customHeight="1" x14ac:dyDescent="0.3">
      <c r="B113" s="152"/>
      <c r="C113" s="132" t="s">
        <v>26</v>
      </c>
      <c r="D113" s="132"/>
      <c r="E113" s="132"/>
      <c r="F113" s="151" t="s">
        <v>186</v>
      </c>
      <c r="G113" s="132"/>
      <c r="H113" s="132" t="s">
        <v>229</v>
      </c>
      <c r="I113" s="132" t="s">
        <v>220</v>
      </c>
      <c r="J113" s="132"/>
      <c r="K113" s="143"/>
    </row>
    <row r="114" spans="2:11" ht="15" customHeight="1" x14ac:dyDescent="0.3">
      <c r="B114" s="152"/>
      <c r="C114" s="132" t="s">
        <v>36</v>
      </c>
      <c r="D114" s="132"/>
      <c r="E114" s="132"/>
      <c r="F114" s="151" t="s">
        <v>186</v>
      </c>
      <c r="G114" s="132"/>
      <c r="H114" s="132" t="s">
        <v>230</v>
      </c>
      <c r="I114" s="132" t="s">
        <v>220</v>
      </c>
      <c r="J114" s="132"/>
      <c r="K114" s="143"/>
    </row>
    <row r="115" spans="2:11" ht="15" customHeight="1" x14ac:dyDescent="0.3">
      <c r="B115" s="152"/>
      <c r="C115" s="132" t="s">
        <v>40</v>
      </c>
      <c r="D115" s="132"/>
      <c r="E115" s="132"/>
      <c r="F115" s="151" t="s">
        <v>186</v>
      </c>
      <c r="G115" s="132"/>
      <c r="H115" s="132" t="s">
        <v>231</v>
      </c>
      <c r="I115" s="132" t="s">
        <v>232</v>
      </c>
      <c r="J115" s="132"/>
      <c r="K115" s="143"/>
    </row>
    <row r="116" spans="2:11" ht="15" customHeight="1" x14ac:dyDescent="0.3">
      <c r="B116" s="155"/>
      <c r="C116" s="161"/>
      <c r="D116" s="161"/>
      <c r="E116" s="161"/>
      <c r="F116" s="161"/>
      <c r="G116" s="161"/>
      <c r="H116" s="161"/>
      <c r="I116" s="161"/>
      <c r="J116" s="161"/>
      <c r="K116" s="157"/>
    </row>
    <row r="117" spans="2:11" ht="18.75" customHeight="1" x14ac:dyDescent="0.3">
      <c r="B117" s="162"/>
      <c r="C117" s="129"/>
      <c r="D117" s="129"/>
      <c r="E117" s="129"/>
      <c r="F117" s="163"/>
      <c r="G117" s="129"/>
      <c r="H117" s="129"/>
      <c r="I117" s="129"/>
      <c r="J117" s="129"/>
      <c r="K117" s="162"/>
    </row>
    <row r="118" spans="2:11" ht="18.75" customHeight="1" x14ac:dyDescent="0.3">
      <c r="B118" s="138"/>
      <c r="C118" s="138"/>
      <c r="D118" s="138"/>
      <c r="E118" s="138"/>
      <c r="F118" s="138"/>
      <c r="G118" s="138"/>
      <c r="H118" s="138"/>
      <c r="I118" s="138"/>
      <c r="J118" s="138"/>
      <c r="K118" s="138"/>
    </row>
    <row r="119" spans="2:11" ht="7.5" customHeight="1" x14ac:dyDescent="0.3">
      <c r="B119" s="164"/>
      <c r="C119" s="165"/>
      <c r="D119" s="165"/>
      <c r="E119" s="165"/>
      <c r="F119" s="165"/>
      <c r="G119" s="165"/>
      <c r="H119" s="165"/>
      <c r="I119" s="165"/>
      <c r="J119" s="165"/>
      <c r="K119" s="166"/>
    </row>
    <row r="120" spans="2:11" ht="45" customHeight="1" x14ac:dyDescent="0.3">
      <c r="B120" s="167"/>
      <c r="C120" s="214" t="s">
        <v>233</v>
      </c>
      <c r="D120" s="214"/>
      <c r="E120" s="214"/>
      <c r="F120" s="214"/>
      <c r="G120" s="214"/>
      <c r="H120" s="214"/>
      <c r="I120" s="214"/>
      <c r="J120" s="214"/>
      <c r="K120" s="168"/>
    </row>
    <row r="121" spans="2:11" ht="17.25" customHeight="1" x14ac:dyDescent="0.3">
      <c r="B121" s="169"/>
      <c r="C121" s="144" t="s">
        <v>180</v>
      </c>
      <c r="D121" s="144"/>
      <c r="E121" s="144"/>
      <c r="F121" s="144" t="s">
        <v>181</v>
      </c>
      <c r="G121" s="145"/>
      <c r="H121" s="144" t="s">
        <v>68</v>
      </c>
      <c r="I121" s="144" t="s">
        <v>40</v>
      </c>
      <c r="J121" s="144" t="s">
        <v>182</v>
      </c>
      <c r="K121" s="170"/>
    </row>
    <row r="122" spans="2:11" ht="17.25" customHeight="1" x14ac:dyDescent="0.3">
      <c r="B122" s="169"/>
      <c r="C122" s="146" t="s">
        <v>183</v>
      </c>
      <c r="D122" s="146"/>
      <c r="E122" s="146"/>
      <c r="F122" s="147" t="s">
        <v>184</v>
      </c>
      <c r="G122" s="148"/>
      <c r="H122" s="146"/>
      <c r="I122" s="146"/>
      <c r="J122" s="146" t="s">
        <v>185</v>
      </c>
      <c r="K122" s="170"/>
    </row>
    <row r="123" spans="2:11" ht="5.25" customHeight="1" x14ac:dyDescent="0.3">
      <c r="B123" s="171"/>
      <c r="C123" s="149"/>
      <c r="D123" s="149"/>
      <c r="E123" s="149"/>
      <c r="F123" s="149"/>
      <c r="G123" s="132"/>
      <c r="H123" s="149"/>
      <c r="I123" s="149"/>
      <c r="J123" s="149"/>
      <c r="K123" s="172"/>
    </row>
    <row r="124" spans="2:11" ht="15" customHeight="1" x14ac:dyDescent="0.3">
      <c r="B124" s="171"/>
      <c r="C124" s="132" t="s">
        <v>189</v>
      </c>
      <c r="D124" s="149"/>
      <c r="E124" s="149"/>
      <c r="F124" s="151" t="s">
        <v>186</v>
      </c>
      <c r="G124" s="132"/>
      <c r="H124" s="132" t="s">
        <v>225</v>
      </c>
      <c r="I124" s="132" t="s">
        <v>188</v>
      </c>
      <c r="J124" s="132">
        <v>120</v>
      </c>
      <c r="K124" s="173"/>
    </row>
    <row r="125" spans="2:11" ht="15" customHeight="1" x14ac:dyDescent="0.3">
      <c r="B125" s="171"/>
      <c r="C125" s="132" t="s">
        <v>234</v>
      </c>
      <c r="D125" s="132"/>
      <c r="E125" s="132"/>
      <c r="F125" s="151" t="s">
        <v>186</v>
      </c>
      <c r="G125" s="132"/>
      <c r="H125" s="132" t="s">
        <v>235</v>
      </c>
      <c r="I125" s="132" t="s">
        <v>188</v>
      </c>
      <c r="J125" s="132" t="s">
        <v>236</v>
      </c>
      <c r="K125" s="173"/>
    </row>
    <row r="126" spans="2:11" ht="15" customHeight="1" x14ac:dyDescent="0.3">
      <c r="B126" s="171"/>
      <c r="C126" s="132" t="s">
        <v>135</v>
      </c>
      <c r="D126" s="132"/>
      <c r="E126" s="132"/>
      <c r="F126" s="151" t="s">
        <v>186</v>
      </c>
      <c r="G126" s="132"/>
      <c r="H126" s="132" t="s">
        <v>237</v>
      </c>
      <c r="I126" s="132" t="s">
        <v>188</v>
      </c>
      <c r="J126" s="132" t="s">
        <v>236</v>
      </c>
      <c r="K126" s="173"/>
    </row>
    <row r="127" spans="2:11" ht="15" customHeight="1" x14ac:dyDescent="0.3">
      <c r="B127" s="171"/>
      <c r="C127" s="132" t="s">
        <v>197</v>
      </c>
      <c r="D127" s="132"/>
      <c r="E127" s="132"/>
      <c r="F127" s="151" t="s">
        <v>192</v>
      </c>
      <c r="G127" s="132"/>
      <c r="H127" s="132" t="s">
        <v>198</v>
      </c>
      <c r="I127" s="132" t="s">
        <v>188</v>
      </c>
      <c r="J127" s="132">
        <v>15</v>
      </c>
      <c r="K127" s="173"/>
    </row>
    <row r="128" spans="2:11" ht="15" customHeight="1" x14ac:dyDescent="0.3">
      <c r="B128" s="171"/>
      <c r="C128" s="153" t="s">
        <v>199</v>
      </c>
      <c r="D128" s="153"/>
      <c r="E128" s="153"/>
      <c r="F128" s="154" t="s">
        <v>192</v>
      </c>
      <c r="G128" s="153"/>
      <c r="H128" s="153" t="s">
        <v>200</v>
      </c>
      <c r="I128" s="153" t="s">
        <v>188</v>
      </c>
      <c r="J128" s="153">
        <v>15</v>
      </c>
      <c r="K128" s="173"/>
    </row>
    <row r="129" spans="2:11" ht="15" customHeight="1" x14ac:dyDescent="0.3">
      <c r="B129" s="171"/>
      <c r="C129" s="153" t="s">
        <v>201</v>
      </c>
      <c r="D129" s="153"/>
      <c r="E129" s="153"/>
      <c r="F129" s="154" t="s">
        <v>192</v>
      </c>
      <c r="G129" s="153"/>
      <c r="H129" s="153" t="s">
        <v>202</v>
      </c>
      <c r="I129" s="153" t="s">
        <v>188</v>
      </c>
      <c r="J129" s="153">
        <v>20</v>
      </c>
      <c r="K129" s="173"/>
    </row>
    <row r="130" spans="2:11" ht="15" customHeight="1" x14ac:dyDescent="0.3">
      <c r="B130" s="171"/>
      <c r="C130" s="153" t="s">
        <v>203</v>
      </c>
      <c r="D130" s="153"/>
      <c r="E130" s="153"/>
      <c r="F130" s="154" t="s">
        <v>192</v>
      </c>
      <c r="G130" s="153"/>
      <c r="H130" s="153" t="s">
        <v>204</v>
      </c>
      <c r="I130" s="153" t="s">
        <v>188</v>
      </c>
      <c r="J130" s="153">
        <v>20</v>
      </c>
      <c r="K130" s="173"/>
    </row>
    <row r="131" spans="2:11" ht="15" customHeight="1" x14ac:dyDescent="0.3">
      <c r="B131" s="171"/>
      <c r="C131" s="132" t="s">
        <v>191</v>
      </c>
      <c r="D131" s="132"/>
      <c r="E131" s="132"/>
      <c r="F131" s="151" t="s">
        <v>192</v>
      </c>
      <c r="G131" s="132"/>
      <c r="H131" s="132" t="s">
        <v>225</v>
      </c>
      <c r="I131" s="132" t="s">
        <v>188</v>
      </c>
      <c r="J131" s="132">
        <v>50</v>
      </c>
      <c r="K131" s="173"/>
    </row>
    <row r="132" spans="2:11" ht="15" customHeight="1" x14ac:dyDescent="0.3">
      <c r="B132" s="171"/>
      <c r="C132" s="132" t="s">
        <v>205</v>
      </c>
      <c r="D132" s="132"/>
      <c r="E132" s="132"/>
      <c r="F132" s="151" t="s">
        <v>192</v>
      </c>
      <c r="G132" s="132"/>
      <c r="H132" s="132" t="s">
        <v>225</v>
      </c>
      <c r="I132" s="132" t="s">
        <v>188</v>
      </c>
      <c r="J132" s="132">
        <v>50</v>
      </c>
      <c r="K132" s="173"/>
    </row>
    <row r="133" spans="2:11" ht="15" customHeight="1" x14ac:dyDescent="0.3">
      <c r="B133" s="171"/>
      <c r="C133" s="132" t="s">
        <v>211</v>
      </c>
      <c r="D133" s="132"/>
      <c r="E133" s="132"/>
      <c r="F133" s="151" t="s">
        <v>192</v>
      </c>
      <c r="G133" s="132"/>
      <c r="H133" s="132" t="s">
        <v>225</v>
      </c>
      <c r="I133" s="132" t="s">
        <v>188</v>
      </c>
      <c r="J133" s="132">
        <v>50</v>
      </c>
      <c r="K133" s="173"/>
    </row>
    <row r="134" spans="2:11" ht="15" customHeight="1" x14ac:dyDescent="0.3">
      <c r="B134" s="171"/>
      <c r="C134" s="132" t="s">
        <v>213</v>
      </c>
      <c r="D134" s="132"/>
      <c r="E134" s="132"/>
      <c r="F134" s="151" t="s">
        <v>192</v>
      </c>
      <c r="G134" s="132"/>
      <c r="H134" s="132" t="s">
        <v>225</v>
      </c>
      <c r="I134" s="132" t="s">
        <v>188</v>
      </c>
      <c r="J134" s="132">
        <v>50</v>
      </c>
      <c r="K134" s="173"/>
    </row>
    <row r="135" spans="2:11" ht="15" customHeight="1" x14ac:dyDescent="0.3">
      <c r="B135" s="171"/>
      <c r="C135" s="132" t="s">
        <v>73</v>
      </c>
      <c r="D135" s="132"/>
      <c r="E135" s="132"/>
      <c r="F135" s="151" t="s">
        <v>192</v>
      </c>
      <c r="G135" s="132"/>
      <c r="H135" s="132" t="s">
        <v>238</v>
      </c>
      <c r="I135" s="132" t="s">
        <v>188</v>
      </c>
      <c r="J135" s="132">
        <v>255</v>
      </c>
      <c r="K135" s="173"/>
    </row>
    <row r="136" spans="2:11" ht="15" customHeight="1" x14ac:dyDescent="0.3">
      <c r="B136" s="171"/>
      <c r="C136" s="132" t="s">
        <v>215</v>
      </c>
      <c r="D136" s="132"/>
      <c r="E136" s="132"/>
      <c r="F136" s="151" t="s">
        <v>186</v>
      </c>
      <c r="G136" s="132"/>
      <c r="H136" s="132" t="s">
        <v>239</v>
      </c>
      <c r="I136" s="132" t="s">
        <v>217</v>
      </c>
      <c r="J136" s="132"/>
      <c r="K136" s="173"/>
    </row>
    <row r="137" spans="2:11" ht="15" customHeight="1" x14ac:dyDescent="0.3">
      <c r="B137" s="171"/>
      <c r="C137" s="132" t="s">
        <v>218</v>
      </c>
      <c r="D137" s="132"/>
      <c r="E137" s="132"/>
      <c r="F137" s="151" t="s">
        <v>186</v>
      </c>
      <c r="G137" s="132"/>
      <c r="H137" s="132" t="s">
        <v>240</v>
      </c>
      <c r="I137" s="132" t="s">
        <v>220</v>
      </c>
      <c r="J137" s="132"/>
      <c r="K137" s="173"/>
    </row>
    <row r="138" spans="2:11" ht="15" customHeight="1" x14ac:dyDescent="0.3">
      <c r="B138" s="171"/>
      <c r="C138" s="132" t="s">
        <v>221</v>
      </c>
      <c r="D138" s="132"/>
      <c r="E138" s="132"/>
      <c r="F138" s="151" t="s">
        <v>186</v>
      </c>
      <c r="G138" s="132"/>
      <c r="H138" s="132" t="s">
        <v>221</v>
      </c>
      <c r="I138" s="132" t="s">
        <v>220</v>
      </c>
      <c r="J138" s="132"/>
      <c r="K138" s="173"/>
    </row>
    <row r="139" spans="2:11" ht="15" customHeight="1" x14ac:dyDescent="0.3">
      <c r="B139" s="171"/>
      <c r="C139" s="132" t="s">
        <v>26</v>
      </c>
      <c r="D139" s="132"/>
      <c r="E139" s="132"/>
      <c r="F139" s="151" t="s">
        <v>186</v>
      </c>
      <c r="G139" s="132"/>
      <c r="H139" s="132" t="s">
        <v>241</v>
      </c>
      <c r="I139" s="132" t="s">
        <v>220</v>
      </c>
      <c r="J139" s="132"/>
      <c r="K139" s="173"/>
    </row>
    <row r="140" spans="2:11" ht="15" customHeight="1" x14ac:dyDescent="0.3">
      <c r="B140" s="171"/>
      <c r="C140" s="132" t="s">
        <v>242</v>
      </c>
      <c r="D140" s="132"/>
      <c r="E140" s="132"/>
      <c r="F140" s="151" t="s">
        <v>186</v>
      </c>
      <c r="G140" s="132"/>
      <c r="H140" s="132" t="s">
        <v>243</v>
      </c>
      <c r="I140" s="132" t="s">
        <v>220</v>
      </c>
      <c r="J140" s="132"/>
      <c r="K140" s="173"/>
    </row>
    <row r="141" spans="2:11" ht="15" customHeight="1" x14ac:dyDescent="0.3">
      <c r="B141" s="174"/>
      <c r="C141" s="175"/>
      <c r="D141" s="175"/>
      <c r="E141" s="175"/>
      <c r="F141" s="175"/>
      <c r="G141" s="175"/>
      <c r="H141" s="175"/>
      <c r="I141" s="175"/>
      <c r="J141" s="175"/>
      <c r="K141" s="176"/>
    </row>
    <row r="142" spans="2:11" ht="18.75" customHeight="1" x14ac:dyDescent="0.3">
      <c r="B142" s="129"/>
      <c r="C142" s="129"/>
      <c r="D142" s="129"/>
      <c r="E142" s="129"/>
      <c r="F142" s="163"/>
      <c r="G142" s="129"/>
      <c r="H142" s="129"/>
      <c r="I142" s="129"/>
      <c r="J142" s="129"/>
      <c r="K142" s="129"/>
    </row>
    <row r="143" spans="2:11" ht="18.75" customHeight="1" x14ac:dyDescent="0.3">
      <c r="B143" s="138"/>
      <c r="C143" s="138"/>
      <c r="D143" s="138"/>
      <c r="E143" s="138"/>
      <c r="F143" s="138"/>
      <c r="G143" s="138"/>
      <c r="H143" s="138"/>
      <c r="I143" s="138"/>
      <c r="J143" s="138"/>
      <c r="K143" s="138"/>
    </row>
    <row r="144" spans="2:11" ht="7.5" customHeight="1" x14ac:dyDescent="0.3">
      <c r="B144" s="139"/>
      <c r="C144" s="140"/>
      <c r="D144" s="140"/>
      <c r="E144" s="140"/>
      <c r="F144" s="140"/>
      <c r="G144" s="140"/>
      <c r="H144" s="140"/>
      <c r="I144" s="140"/>
      <c r="J144" s="140"/>
      <c r="K144" s="141"/>
    </row>
    <row r="145" spans="2:11" ht="45" customHeight="1" x14ac:dyDescent="0.3">
      <c r="B145" s="142"/>
      <c r="C145" s="215" t="s">
        <v>244</v>
      </c>
      <c r="D145" s="215"/>
      <c r="E145" s="215"/>
      <c r="F145" s="215"/>
      <c r="G145" s="215"/>
      <c r="H145" s="215"/>
      <c r="I145" s="215"/>
      <c r="J145" s="215"/>
      <c r="K145" s="143"/>
    </row>
    <row r="146" spans="2:11" ht="17.25" customHeight="1" x14ac:dyDescent="0.3">
      <c r="B146" s="142"/>
      <c r="C146" s="144" t="s">
        <v>180</v>
      </c>
      <c r="D146" s="144"/>
      <c r="E146" s="144"/>
      <c r="F146" s="144" t="s">
        <v>181</v>
      </c>
      <c r="G146" s="145"/>
      <c r="H146" s="144" t="s">
        <v>68</v>
      </c>
      <c r="I146" s="144" t="s">
        <v>40</v>
      </c>
      <c r="J146" s="144" t="s">
        <v>182</v>
      </c>
      <c r="K146" s="143"/>
    </row>
    <row r="147" spans="2:11" ht="17.25" customHeight="1" x14ac:dyDescent="0.3">
      <c r="B147" s="142"/>
      <c r="C147" s="146" t="s">
        <v>183</v>
      </c>
      <c r="D147" s="146"/>
      <c r="E147" s="146"/>
      <c r="F147" s="147" t="s">
        <v>184</v>
      </c>
      <c r="G147" s="148"/>
      <c r="H147" s="146"/>
      <c r="I147" s="146"/>
      <c r="J147" s="146" t="s">
        <v>185</v>
      </c>
      <c r="K147" s="143"/>
    </row>
    <row r="148" spans="2:11" ht="5.25" customHeight="1" x14ac:dyDescent="0.3">
      <c r="B148" s="152"/>
      <c r="C148" s="149"/>
      <c r="D148" s="149"/>
      <c r="E148" s="149"/>
      <c r="F148" s="149"/>
      <c r="G148" s="150"/>
      <c r="H148" s="149"/>
      <c r="I148" s="149"/>
      <c r="J148" s="149"/>
      <c r="K148" s="173"/>
    </row>
    <row r="149" spans="2:11" ht="15" customHeight="1" x14ac:dyDescent="0.3">
      <c r="B149" s="152"/>
      <c r="C149" s="177" t="s">
        <v>189</v>
      </c>
      <c r="D149" s="132"/>
      <c r="E149" s="132"/>
      <c r="F149" s="178" t="s">
        <v>186</v>
      </c>
      <c r="G149" s="132"/>
      <c r="H149" s="177" t="s">
        <v>225</v>
      </c>
      <c r="I149" s="177" t="s">
        <v>188</v>
      </c>
      <c r="J149" s="177">
        <v>120</v>
      </c>
      <c r="K149" s="173"/>
    </row>
    <row r="150" spans="2:11" ht="15" customHeight="1" x14ac:dyDescent="0.3">
      <c r="B150" s="152"/>
      <c r="C150" s="177" t="s">
        <v>234</v>
      </c>
      <c r="D150" s="132"/>
      <c r="E150" s="132"/>
      <c r="F150" s="178" t="s">
        <v>186</v>
      </c>
      <c r="G150" s="132"/>
      <c r="H150" s="177" t="s">
        <v>245</v>
      </c>
      <c r="I150" s="177" t="s">
        <v>188</v>
      </c>
      <c r="J150" s="177" t="s">
        <v>236</v>
      </c>
      <c r="K150" s="173"/>
    </row>
    <row r="151" spans="2:11" ht="15" customHeight="1" x14ac:dyDescent="0.3">
      <c r="B151" s="152"/>
      <c r="C151" s="177" t="s">
        <v>135</v>
      </c>
      <c r="D151" s="132"/>
      <c r="E151" s="132"/>
      <c r="F151" s="178" t="s">
        <v>186</v>
      </c>
      <c r="G151" s="132"/>
      <c r="H151" s="177" t="s">
        <v>246</v>
      </c>
      <c r="I151" s="177" t="s">
        <v>188</v>
      </c>
      <c r="J151" s="177" t="s">
        <v>236</v>
      </c>
      <c r="K151" s="173"/>
    </row>
    <row r="152" spans="2:11" ht="15" customHeight="1" x14ac:dyDescent="0.3">
      <c r="B152" s="152"/>
      <c r="C152" s="177" t="s">
        <v>191</v>
      </c>
      <c r="D152" s="132"/>
      <c r="E152" s="132"/>
      <c r="F152" s="178" t="s">
        <v>192</v>
      </c>
      <c r="G152" s="132"/>
      <c r="H152" s="177" t="s">
        <v>225</v>
      </c>
      <c r="I152" s="177" t="s">
        <v>188</v>
      </c>
      <c r="J152" s="177">
        <v>50</v>
      </c>
      <c r="K152" s="173"/>
    </row>
    <row r="153" spans="2:11" ht="15" customHeight="1" x14ac:dyDescent="0.3">
      <c r="B153" s="152"/>
      <c r="C153" s="177" t="s">
        <v>194</v>
      </c>
      <c r="D153" s="132"/>
      <c r="E153" s="132"/>
      <c r="F153" s="178" t="s">
        <v>186</v>
      </c>
      <c r="G153" s="132"/>
      <c r="H153" s="177" t="s">
        <v>225</v>
      </c>
      <c r="I153" s="177" t="s">
        <v>196</v>
      </c>
      <c r="J153" s="177"/>
      <c r="K153" s="173"/>
    </row>
    <row r="154" spans="2:11" ht="15" customHeight="1" x14ac:dyDescent="0.3">
      <c r="B154" s="152"/>
      <c r="C154" s="177" t="s">
        <v>205</v>
      </c>
      <c r="D154" s="132"/>
      <c r="E154" s="132"/>
      <c r="F154" s="178" t="s">
        <v>192</v>
      </c>
      <c r="G154" s="132"/>
      <c r="H154" s="177" t="s">
        <v>225</v>
      </c>
      <c r="I154" s="177" t="s">
        <v>188</v>
      </c>
      <c r="J154" s="177">
        <v>50</v>
      </c>
      <c r="K154" s="173"/>
    </row>
    <row r="155" spans="2:11" ht="15" customHeight="1" x14ac:dyDescent="0.3">
      <c r="B155" s="152"/>
      <c r="C155" s="177" t="s">
        <v>213</v>
      </c>
      <c r="D155" s="132"/>
      <c r="E155" s="132"/>
      <c r="F155" s="178" t="s">
        <v>192</v>
      </c>
      <c r="G155" s="132"/>
      <c r="H155" s="177" t="s">
        <v>225</v>
      </c>
      <c r="I155" s="177" t="s">
        <v>188</v>
      </c>
      <c r="J155" s="177">
        <v>50</v>
      </c>
      <c r="K155" s="173"/>
    </row>
    <row r="156" spans="2:11" ht="15" customHeight="1" x14ac:dyDescent="0.3">
      <c r="B156" s="152"/>
      <c r="C156" s="177" t="s">
        <v>211</v>
      </c>
      <c r="D156" s="132"/>
      <c r="E156" s="132"/>
      <c r="F156" s="178" t="s">
        <v>192</v>
      </c>
      <c r="G156" s="132"/>
      <c r="H156" s="177" t="s">
        <v>225</v>
      </c>
      <c r="I156" s="177" t="s">
        <v>188</v>
      </c>
      <c r="J156" s="177">
        <v>50</v>
      </c>
      <c r="K156" s="173"/>
    </row>
    <row r="157" spans="2:11" ht="15" customHeight="1" x14ac:dyDescent="0.3">
      <c r="B157" s="152"/>
      <c r="C157" s="177" t="s">
        <v>56</v>
      </c>
      <c r="D157" s="132"/>
      <c r="E157" s="132"/>
      <c r="F157" s="178" t="s">
        <v>186</v>
      </c>
      <c r="G157" s="132"/>
      <c r="H157" s="177" t="s">
        <v>247</v>
      </c>
      <c r="I157" s="177" t="s">
        <v>188</v>
      </c>
      <c r="J157" s="177" t="s">
        <v>248</v>
      </c>
      <c r="K157" s="173"/>
    </row>
    <row r="158" spans="2:11" ht="15" customHeight="1" x14ac:dyDescent="0.3">
      <c r="B158" s="152"/>
      <c r="C158" s="177" t="s">
        <v>249</v>
      </c>
      <c r="D158" s="132"/>
      <c r="E158" s="132"/>
      <c r="F158" s="178" t="s">
        <v>186</v>
      </c>
      <c r="G158" s="132"/>
      <c r="H158" s="177" t="s">
        <v>250</v>
      </c>
      <c r="I158" s="177" t="s">
        <v>220</v>
      </c>
      <c r="J158" s="177"/>
      <c r="K158" s="173"/>
    </row>
    <row r="159" spans="2:11" ht="15" customHeight="1" x14ac:dyDescent="0.3">
      <c r="B159" s="179"/>
      <c r="C159" s="161"/>
      <c r="D159" s="161"/>
      <c r="E159" s="161"/>
      <c r="F159" s="161"/>
      <c r="G159" s="161"/>
      <c r="H159" s="161"/>
      <c r="I159" s="161"/>
      <c r="J159" s="161"/>
      <c r="K159" s="180"/>
    </row>
    <row r="160" spans="2:11" ht="18.75" customHeight="1" x14ac:dyDescent="0.3">
      <c r="B160" s="129"/>
      <c r="C160" s="132"/>
      <c r="D160" s="132"/>
      <c r="E160" s="132"/>
      <c r="F160" s="151"/>
      <c r="G160" s="132"/>
      <c r="H160" s="132"/>
      <c r="I160" s="132"/>
      <c r="J160" s="132"/>
      <c r="K160" s="129"/>
    </row>
    <row r="161" spans="2:11" ht="18.75" customHeight="1" x14ac:dyDescent="0.3">
      <c r="B161" s="138"/>
      <c r="C161" s="138"/>
      <c r="D161" s="138"/>
      <c r="E161" s="138"/>
      <c r="F161" s="138"/>
      <c r="G161" s="138"/>
      <c r="H161" s="138"/>
      <c r="I161" s="138"/>
      <c r="J161" s="138"/>
      <c r="K161" s="138"/>
    </row>
    <row r="162" spans="2:11" ht="7.5" customHeight="1" x14ac:dyDescent="0.3">
      <c r="B162" s="119"/>
      <c r="C162" s="120"/>
      <c r="D162" s="120"/>
      <c r="E162" s="120"/>
      <c r="F162" s="120"/>
      <c r="G162" s="120"/>
      <c r="H162" s="120"/>
      <c r="I162" s="120"/>
      <c r="J162" s="120"/>
      <c r="K162" s="121"/>
    </row>
    <row r="163" spans="2:11" ht="45" customHeight="1" x14ac:dyDescent="0.3">
      <c r="B163" s="123"/>
      <c r="C163" s="214" t="s">
        <v>251</v>
      </c>
      <c r="D163" s="214"/>
      <c r="E163" s="214"/>
      <c r="F163" s="214"/>
      <c r="G163" s="214"/>
      <c r="H163" s="214"/>
      <c r="I163" s="214"/>
      <c r="J163" s="214"/>
      <c r="K163" s="124"/>
    </row>
    <row r="164" spans="2:11" ht="17.25" customHeight="1" x14ac:dyDescent="0.3">
      <c r="B164" s="123"/>
      <c r="C164" s="144" t="s">
        <v>180</v>
      </c>
      <c r="D164" s="144"/>
      <c r="E164" s="144"/>
      <c r="F164" s="144" t="s">
        <v>181</v>
      </c>
      <c r="G164" s="181"/>
      <c r="H164" s="182" t="s">
        <v>68</v>
      </c>
      <c r="I164" s="182" t="s">
        <v>40</v>
      </c>
      <c r="J164" s="144" t="s">
        <v>182</v>
      </c>
      <c r="K164" s="124"/>
    </row>
    <row r="165" spans="2:11" ht="17.25" customHeight="1" x14ac:dyDescent="0.3">
      <c r="B165" s="125"/>
      <c r="C165" s="146" t="s">
        <v>183</v>
      </c>
      <c r="D165" s="146"/>
      <c r="E165" s="146"/>
      <c r="F165" s="147" t="s">
        <v>184</v>
      </c>
      <c r="G165" s="183"/>
      <c r="H165" s="184"/>
      <c r="I165" s="184"/>
      <c r="J165" s="146" t="s">
        <v>185</v>
      </c>
      <c r="K165" s="126"/>
    </row>
    <row r="166" spans="2:11" ht="5.25" customHeight="1" x14ac:dyDescent="0.3">
      <c r="B166" s="152"/>
      <c r="C166" s="149"/>
      <c r="D166" s="149"/>
      <c r="E166" s="149"/>
      <c r="F166" s="149"/>
      <c r="G166" s="150"/>
      <c r="H166" s="149"/>
      <c r="I166" s="149"/>
      <c r="J166" s="149"/>
      <c r="K166" s="173"/>
    </row>
    <row r="167" spans="2:11" ht="15" customHeight="1" x14ac:dyDescent="0.3">
      <c r="B167" s="152"/>
      <c r="C167" s="132" t="s">
        <v>189</v>
      </c>
      <c r="D167" s="132"/>
      <c r="E167" s="132"/>
      <c r="F167" s="151" t="s">
        <v>186</v>
      </c>
      <c r="G167" s="132"/>
      <c r="H167" s="132" t="s">
        <v>225</v>
      </c>
      <c r="I167" s="132" t="s">
        <v>188</v>
      </c>
      <c r="J167" s="132">
        <v>120</v>
      </c>
      <c r="K167" s="173"/>
    </row>
    <row r="168" spans="2:11" ht="15" customHeight="1" x14ac:dyDescent="0.3">
      <c r="B168" s="152"/>
      <c r="C168" s="132" t="s">
        <v>234</v>
      </c>
      <c r="D168" s="132"/>
      <c r="E168" s="132"/>
      <c r="F168" s="151" t="s">
        <v>186</v>
      </c>
      <c r="G168" s="132"/>
      <c r="H168" s="132" t="s">
        <v>235</v>
      </c>
      <c r="I168" s="132" t="s">
        <v>188</v>
      </c>
      <c r="J168" s="132" t="s">
        <v>236</v>
      </c>
      <c r="K168" s="173"/>
    </row>
    <row r="169" spans="2:11" ht="15" customHeight="1" x14ac:dyDescent="0.3">
      <c r="B169" s="152"/>
      <c r="C169" s="132" t="s">
        <v>135</v>
      </c>
      <c r="D169" s="132"/>
      <c r="E169" s="132"/>
      <c r="F169" s="151" t="s">
        <v>186</v>
      </c>
      <c r="G169" s="132"/>
      <c r="H169" s="132" t="s">
        <v>252</v>
      </c>
      <c r="I169" s="132" t="s">
        <v>188</v>
      </c>
      <c r="J169" s="132" t="s">
        <v>236</v>
      </c>
      <c r="K169" s="173"/>
    </row>
    <row r="170" spans="2:11" ht="15" customHeight="1" x14ac:dyDescent="0.3">
      <c r="B170" s="152"/>
      <c r="C170" s="132" t="s">
        <v>191</v>
      </c>
      <c r="D170" s="132"/>
      <c r="E170" s="132"/>
      <c r="F170" s="151" t="s">
        <v>192</v>
      </c>
      <c r="G170" s="132"/>
      <c r="H170" s="132" t="s">
        <v>252</v>
      </c>
      <c r="I170" s="132" t="s">
        <v>188</v>
      </c>
      <c r="J170" s="132">
        <v>50</v>
      </c>
      <c r="K170" s="173"/>
    </row>
    <row r="171" spans="2:11" ht="15" customHeight="1" x14ac:dyDescent="0.3">
      <c r="B171" s="152"/>
      <c r="C171" s="132" t="s">
        <v>194</v>
      </c>
      <c r="D171" s="132"/>
      <c r="E171" s="132"/>
      <c r="F171" s="151" t="s">
        <v>186</v>
      </c>
      <c r="G171" s="132"/>
      <c r="H171" s="132" t="s">
        <v>252</v>
      </c>
      <c r="I171" s="132" t="s">
        <v>196</v>
      </c>
      <c r="J171" s="132"/>
      <c r="K171" s="173"/>
    </row>
    <row r="172" spans="2:11" ht="15" customHeight="1" x14ac:dyDescent="0.3">
      <c r="B172" s="152"/>
      <c r="C172" s="132" t="s">
        <v>205</v>
      </c>
      <c r="D172" s="132"/>
      <c r="E172" s="132"/>
      <c r="F172" s="151" t="s">
        <v>192</v>
      </c>
      <c r="G172" s="132"/>
      <c r="H172" s="132" t="s">
        <v>252</v>
      </c>
      <c r="I172" s="132" t="s">
        <v>188</v>
      </c>
      <c r="J172" s="132">
        <v>50</v>
      </c>
      <c r="K172" s="173"/>
    </row>
    <row r="173" spans="2:11" ht="15" customHeight="1" x14ac:dyDescent="0.3">
      <c r="B173" s="152"/>
      <c r="C173" s="132" t="s">
        <v>213</v>
      </c>
      <c r="D173" s="132"/>
      <c r="E173" s="132"/>
      <c r="F173" s="151" t="s">
        <v>192</v>
      </c>
      <c r="G173" s="132"/>
      <c r="H173" s="132" t="s">
        <v>252</v>
      </c>
      <c r="I173" s="132" t="s">
        <v>188</v>
      </c>
      <c r="J173" s="132">
        <v>50</v>
      </c>
      <c r="K173" s="173"/>
    </row>
    <row r="174" spans="2:11" ht="15" customHeight="1" x14ac:dyDescent="0.3">
      <c r="B174" s="152"/>
      <c r="C174" s="132" t="s">
        <v>211</v>
      </c>
      <c r="D174" s="132"/>
      <c r="E174" s="132"/>
      <c r="F174" s="151" t="s">
        <v>192</v>
      </c>
      <c r="G174" s="132"/>
      <c r="H174" s="132" t="s">
        <v>252</v>
      </c>
      <c r="I174" s="132" t="s">
        <v>188</v>
      </c>
      <c r="J174" s="132">
        <v>50</v>
      </c>
      <c r="K174" s="173"/>
    </row>
    <row r="175" spans="2:11" ht="15" customHeight="1" x14ac:dyDescent="0.3">
      <c r="B175" s="152"/>
      <c r="C175" s="132" t="s">
        <v>67</v>
      </c>
      <c r="D175" s="132"/>
      <c r="E175" s="132"/>
      <c r="F175" s="151" t="s">
        <v>186</v>
      </c>
      <c r="G175" s="132"/>
      <c r="H175" s="132" t="s">
        <v>253</v>
      </c>
      <c r="I175" s="132" t="s">
        <v>254</v>
      </c>
      <c r="J175" s="132"/>
      <c r="K175" s="173"/>
    </row>
    <row r="176" spans="2:11" ht="15" customHeight="1" x14ac:dyDescent="0.3">
      <c r="B176" s="152"/>
      <c r="C176" s="132" t="s">
        <v>40</v>
      </c>
      <c r="D176" s="132"/>
      <c r="E176" s="132"/>
      <c r="F176" s="151" t="s">
        <v>186</v>
      </c>
      <c r="G176" s="132"/>
      <c r="H176" s="132" t="s">
        <v>255</v>
      </c>
      <c r="I176" s="132" t="s">
        <v>256</v>
      </c>
      <c r="J176" s="132">
        <v>1</v>
      </c>
      <c r="K176" s="173"/>
    </row>
    <row r="177" spans="2:11" ht="15" customHeight="1" x14ac:dyDescent="0.3">
      <c r="B177" s="152"/>
      <c r="C177" s="132" t="s">
        <v>39</v>
      </c>
      <c r="D177" s="132"/>
      <c r="E177" s="132"/>
      <c r="F177" s="151" t="s">
        <v>186</v>
      </c>
      <c r="G177" s="132"/>
      <c r="H177" s="132" t="s">
        <v>257</v>
      </c>
      <c r="I177" s="132" t="s">
        <v>188</v>
      </c>
      <c r="J177" s="132">
        <v>20</v>
      </c>
      <c r="K177" s="173"/>
    </row>
    <row r="178" spans="2:11" ht="15" customHeight="1" x14ac:dyDescent="0.3">
      <c r="B178" s="152"/>
      <c r="C178" s="132" t="s">
        <v>68</v>
      </c>
      <c r="D178" s="132"/>
      <c r="E178" s="132"/>
      <c r="F178" s="151" t="s">
        <v>186</v>
      </c>
      <c r="G178" s="132"/>
      <c r="H178" s="132" t="s">
        <v>258</v>
      </c>
      <c r="I178" s="132" t="s">
        <v>188</v>
      </c>
      <c r="J178" s="132">
        <v>255</v>
      </c>
      <c r="K178" s="173"/>
    </row>
    <row r="179" spans="2:11" ht="15" customHeight="1" x14ac:dyDescent="0.3">
      <c r="B179" s="152"/>
      <c r="C179" s="132" t="s">
        <v>69</v>
      </c>
      <c r="D179" s="132"/>
      <c r="E179" s="132"/>
      <c r="F179" s="151" t="s">
        <v>186</v>
      </c>
      <c r="G179" s="132"/>
      <c r="H179" s="132" t="s">
        <v>151</v>
      </c>
      <c r="I179" s="132" t="s">
        <v>188</v>
      </c>
      <c r="J179" s="132">
        <v>10</v>
      </c>
      <c r="K179" s="173"/>
    </row>
    <row r="180" spans="2:11" ht="15" customHeight="1" x14ac:dyDescent="0.3">
      <c r="B180" s="152"/>
      <c r="C180" s="132" t="s">
        <v>70</v>
      </c>
      <c r="D180" s="132"/>
      <c r="E180" s="132"/>
      <c r="F180" s="151" t="s">
        <v>186</v>
      </c>
      <c r="G180" s="132"/>
      <c r="H180" s="132" t="s">
        <v>259</v>
      </c>
      <c r="I180" s="132" t="s">
        <v>220</v>
      </c>
      <c r="J180" s="132"/>
      <c r="K180" s="173"/>
    </row>
    <row r="181" spans="2:11" ht="15" customHeight="1" x14ac:dyDescent="0.3">
      <c r="B181" s="152"/>
      <c r="C181" s="132" t="s">
        <v>260</v>
      </c>
      <c r="D181" s="132"/>
      <c r="E181" s="132"/>
      <c r="F181" s="151" t="s">
        <v>186</v>
      </c>
      <c r="G181" s="132"/>
      <c r="H181" s="132" t="s">
        <v>261</v>
      </c>
      <c r="I181" s="132" t="s">
        <v>220</v>
      </c>
      <c r="J181" s="132"/>
      <c r="K181" s="173"/>
    </row>
    <row r="182" spans="2:11" ht="15" customHeight="1" x14ac:dyDescent="0.3">
      <c r="B182" s="152"/>
      <c r="C182" s="132" t="s">
        <v>249</v>
      </c>
      <c r="D182" s="132"/>
      <c r="E182" s="132"/>
      <c r="F182" s="151" t="s">
        <v>186</v>
      </c>
      <c r="G182" s="132"/>
      <c r="H182" s="132" t="s">
        <v>262</v>
      </c>
      <c r="I182" s="132" t="s">
        <v>220</v>
      </c>
      <c r="J182" s="132"/>
      <c r="K182" s="173"/>
    </row>
    <row r="183" spans="2:11" ht="15" customHeight="1" x14ac:dyDescent="0.3">
      <c r="B183" s="152"/>
      <c r="C183" s="132" t="s">
        <v>72</v>
      </c>
      <c r="D183" s="132"/>
      <c r="E183" s="132"/>
      <c r="F183" s="151" t="s">
        <v>192</v>
      </c>
      <c r="G183" s="132"/>
      <c r="H183" s="132" t="s">
        <v>263</v>
      </c>
      <c r="I183" s="132" t="s">
        <v>188</v>
      </c>
      <c r="J183" s="132">
        <v>50</v>
      </c>
      <c r="K183" s="173"/>
    </row>
    <row r="184" spans="2:11" ht="15" customHeight="1" x14ac:dyDescent="0.3">
      <c r="B184" s="152"/>
      <c r="C184" s="132" t="s">
        <v>264</v>
      </c>
      <c r="D184" s="132"/>
      <c r="E184" s="132"/>
      <c r="F184" s="151" t="s">
        <v>192</v>
      </c>
      <c r="G184" s="132"/>
      <c r="H184" s="132" t="s">
        <v>265</v>
      </c>
      <c r="I184" s="132" t="s">
        <v>266</v>
      </c>
      <c r="J184" s="132"/>
      <c r="K184" s="173"/>
    </row>
    <row r="185" spans="2:11" ht="15" customHeight="1" x14ac:dyDescent="0.3">
      <c r="B185" s="152"/>
      <c r="C185" s="132" t="s">
        <v>267</v>
      </c>
      <c r="D185" s="132"/>
      <c r="E185" s="132"/>
      <c r="F185" s="151" t="s">
        <v>192</v>
      </c>
      <c r="G185" s="132"/>
      <c r="H185" s="132" t="s">
        <v>268</v>
      </c>
      <c r="I185" s="132" t="s">
        <v>266</v>
      </c>
      <c r="J185" s="132"/>
      <c r="K185" s="173"/>
    </row>
    <row r="186" spans="2:11" ht="15" customHeight="1" x14ac:dyDescent="0.3">
      <c r="B186" s="152"/>
      <c r="C186" s="132" t="s">
        <v>269</v>
      </c>
      <c r="D186" s="132"/>
      <c r="E186" s="132"/>
      <c r="F186" s="151" t="s">
        <v>192</v>
      </c>
      <c r="G186" s="132"/>
      <c r="H186" s="132" t="s">
        <v>270</v>
      </c>
      <c r="I186" s="132" t="s">
        <v>266</v>
      </c>
      <c r="J186" s="132"/>
      <c r="K186" s="173"/>
    </row>
    <row r="187" spans="2:11" ht="15" customHeight="1" x14ac:dyDescent="0.3">
      <c r="B187" s="152"/>
      <c r="C187" s="185" t="s">
        <v>271</v>
      </c>
      <c r="D187" s="132"/>
      <c r="E187" s="132"/>
      <c r="F187" s="151" t="s">
        <v>192</v>
      </c>
      <c r="G187" s="132"/>
      <c r="H187" s="132" t="s">
        <v>272</v>
      </c>
      <c r="I187" s="132" t="s">
        <v>273</v>
      </c>
      <c r="J187" s="186" t="s">
        <v>274</v>
      </c>
      <c r="K187" s="173"/>
    </row>
    <row r="188" spans="2:11" ht="15" customHeight="1" x14ac:dyDescent="0.3">
      <c r="B188" s="152"/>
      <c r="C188" s="137" t="s">
        <v>30</v>
      </c>
      <c r="D188" s="132"/>
      <c r="E188" s="132"/>
      <c r="F188" s="151" t="s">
        <v>186</v>
      </c>
      <c r="G188" s="132"/>
      <c r="H188" s="129" t="s">
        <v>275</v>
      </c>
      <c r="I188" s="132" t="s">
        <v>276</v>
      </c>
      <c r="J188" s="132"/>
      <c r="K188" s="173"/>
    </row>
    <row r="189" spans="2:11" ht="15" customHeight="1" x14ac:dyDescent="0.3">
      <c r="B189" s="152"/>
      <c r="C189" s="137" t="s">
        <v>277</v>
      </c>
      <c r="D189" s="132"/>
      <c r="E189" s="132"/>
      <c r="F189" s="151" t="s">
        <v>186</v>
      </c>
      <c r="G189" s="132"/>
      <c r="H189" s="132" t="s">
        <v>278</v>
      </c>
      <c r="I189" s="132" t="s">
        <v>220</v>
      </c>
      <c r="J189" s="132"/>
      <c r="K189" s="173"/>
    </row>
    <row r="190" spans="2:11" ht="15" customHeight="1" x14ac:dyDescent="0.3">
      <c r="B190" s="152"/>
      <c r="C190" s="137" t="s">
        <v>279</v>
      </c>
      <c r="D190" s="132"/>
      <c r="E190" s="132"/>
      <c r="F190" s="151" t="s">
        <v>186</v>
      </c>
      <c r="G190" s="132"/>
      <c r="H190" s="132" t="s">
        <v>280</v>
      </c>
      <c r="I190" s="132" t="s">
        <v>220</v>
      </c>
      <c r="J190" s="132"/>
      <c r="K190" s="173"/>
    </row>
    <row r="191" spans="2:11" ht="15" customHeight="1" x14ac:dyDescent="0.3">
      <c r="B191" s="152"/>
      <c r="C191" s="137" t="s">
        <v>281</v>
      </c>
      <c r="D191" s="132"/>
      <c r="E191" s="132"/>
      <c r="F191" s="151" t="s">
        <v>192</v>
      </c>
      <c r="G191" s="132"/>
      <c r="H191" s="132" t="s">
        <v>282</v>
      </c>
      <c r="I191" s="132" t="s">
        <v>220</v>
      </c>
      <c r="J191" s="132"/>
      <c r="K191" s="173"/>
    </row>
    <row r="192" spans="2:11" ht="15" customHeight="1" x14ac:dyDescent="0.3">
      <c r="B192" s="179"/>
      <c r="C192" s="187"/>
      <c r="D192" s="161"/>
      <c r="E192" s="161"/>
      <c r="F192" s="161"/>
      <c r="G192" s="161"/>
      <c r="H192" s="161"/>
      <c r="I192" s="161"/>
      <c r="J192" s="161"/>
      <c r="K192" s="180"/>
    </row>
    <row r="193" spans="2:11" ht="18.75" customHeight="1" x14ac:dyDescent="0.3">
      <c r="B193" s="129"/>
      <c r="C193" s="132"/>
      <c r="D193" s="132"/>
      <c r="E193" s="132"/>
      <c r="F193" s="151"/>
      <c r="G193" s="132"/>
      <c r="H193" s="132"/>
      <c r="I193" s="132"/>
      <c r="J193" s="132"/>
      <c r="K193" s="129"/>
    </row>
    <row r="194" spans="2:11" ht="18.75" customHeight="1" x14ac:dyDescent="0.3">
      <c r="B194" s="129"/>
      <c r="C194" s="132"/>
      <c r="D194" s="132"/>
      <c r="E194" s="132"/>
      <c r="F194" s="151"/>
      <c r="G194" s="132"/>
      <c r="H194" s="132"/>
      <c r="I194" s="132"/>
      <c r="J194" s="132"/>
      <c r="K194" s="129"/>
    </row>
    <row r="195" spans="2:11" ht="18.75" customHeight="1" x14ac:dyDescent="0.3">
      <c r="B195" s="138"/>
      <c r="C195" s="138"/>
      <c r="D195" s="138"/>
      <c r="E195" s="138"/>
      <c r="F195" s="138"/>
      <c r="G195" s="138"/>
      <c r="H195" s="138"/>
      <c r="I195" s="138"/>
      <c r="J195" s="138"/>
      <c r="K195" s="138"/>
    </row>
    <row r="196" spans="2:11" x14ac:dyDescent="0.3">
      <c r="B196" s="119"/>
      <c r="C196" s="120"/>
      <c r="D196" s="120"/>
      <c r="E196" s="120"/>
      <c r="F196" s="120"/>
      <c r="G196" s="120"/>
      <c r="H196" s="120"/>
      <c r="I196" s="120"/>
      <c r="J196" s="120"/>
      <c r="K196" s="121"/>
    </row>
    <row r="197" spans="2:11" ht="22.2" x14ac:dyDescent="0.3">
      <c r="B197" s="123"/>
      <c r="C197" s="214" t="s">
        <v>283</v>
      </c>
      <c r="D197" s="214"/>
      <c r="E197" s="214"/>
      <c r="F197" s="214"/>
      <c r="G197" s="214"/>
      <c r="H197" s="214"/>
      <c r="I197" s="214"/>
      <c r="J197" s="214"/>
      <c r="K197" s="124"/>
    </row>
    <row r="198" spans="2:11" ht="25.5" customHeight="1" x14ac:dyDescent="0.3">
      <c r="B198" s="123"/>
      <c r="C198" s="188" t="s">
        <v>284</v>
      </c>
      <c r="D198" s="188"/>
      <c r="E198" s="188"/>
      <c r="F198" s="188" t="s">
        <v>285</v>
      </c>
      <c r="G198" s="189"/>
      <c r="H198" s="213" t="s">
        <v>286</v>
      </c>
      <c r="I198" s="213"/>
      <c r="J198" s="213"/>
      <c r="K198" s="124"/>
    </row>
    <row r="199" spans="2:11" ht="5.25" customHeight="1" x14ac:dyDescent="0.3">
      <c r="B199" s="152"/>
      <c r="C199" s="149"/>
      <c r="D199" s="149"/>
      <c r="E199" s="149"/>
      <c r="F199" s="149"/>
      <c r="G199" s="132"/>
      <c r="H199" s="149"/>
      <c r="I199" s="149"/>
      <c r="J199" s="149"/>
      <c r="K199" s="173"/>
    </row>
    <row r="200" spans="2:11" ht="15" customHeight="1" x14ac:dyDescent="0.3">
      <c r="B200" s="152"/>
      <c r="C200" s="132" t="s">
        <v>276</v>
      </c>
      <c r="D200" s="132"/>
      <c r="E200" s="132"/>
      <c r="F200" s="151" t="s">
        <v>31</v>
      </c>
      <c r="G200" s="132"/>
      <c r="H200" s="212" t="s">
        <v>287</v>
      </c>
      <c r="I200" s="212"/>
      <c r="J200" s="212"/>
      <c r="K200" s="173"/>
    </row>
    <row r="201" spans="2:11" ht="15" customHeight="1" x14ac:dyDescent="0.3">
      <c r="B201" s="152"/>
      <c r="C201" s="158"/>
      <c r="D201" s="132"/>
      <c r="E201" s="132"/>
      <c r="F201" s="151" t="s">
        <v>32</v>
      </c>
      <c r="G201" s="132"/>
      <c r="H201" s="212" t="s">
        <v>288</v>
      </c>
      <c r="I201" s="212"/>
      <c r="J201" s="212"/>
      <c r="K201" s="173"/>
    </row>
    <row r="202" spans="2:11" ht="15" customHeight="1" x14ac:dyDescent="0.3">
      <c r="B202" s="152"/>
      <c r="C202" s="158"/>
      <c r="D202" s="132"/>
      <c r="E202" s="132"/>
      <c r="F202" s="151" t="s">
        <v>35</v>
      </c>
      <c r="G202" s="132"/>
      <c r="H202" s="212" t="s">
        <v>289</v>
      </c>
      <c r="I202" s="212"/>
      <c r="J202" s="212"/>
      <c r="K202" s="173"/>
    </row>
    <row r="203" spans="2:11" ht="15" customHeight="1" x14ac:dyDescent="0.3">
      <c r="B203" s="152"/>
      <c r="C203" s="132"/>
      <c r="D203" s="132"/>
      <c r="E203" s="132"/>
      <c r="F203" s="151" t="s">
        <v>33</v>
      </c>
      <c r="G203" s="132"/>
      <c r="H203" s="212" t="s">
        <v>290</v>
      </c>
      <c r="I203" s="212"/>
      <c r="J203" s="212"/>
      <c r="K203" s="173"/>
    </row>
    <row r="204" spans="2:11" ht="15" customHeight="1" x14ac:dyDescent="0.3">
      <c r="B204" s="152"/>
      <c r="C204" s="132"/>
      <c r="D204" s="132"/>
      <c r="E204" s="132"/>
      <c r="F204" s="151" t="s">
        <v>34</v>
      </c>
      <c r="G204" s="132"/>
      <c r="H204" s="212" t="s">
        <v>291</v>
      </c>
      <c r="I204" s="212"/>
      <c r="J204" s="212"/>
      <c r="K204" s="173"/>
    </row>
    <row r="205" spans="2:11" ht="15" customHeight="1" x14ac:dyDescent="0.3">
      <c r="B205" s="152"/>
      <c r="C205" s="132"/>
      <c r="D205" s="132"/>
      <c r="E205" s="132"/>
      <c r="F205" s="151"/>
      <c r="G205" s="132"/>
      <c r="H205" s="132"/>
      <c r="I205" s="132"/>
      <c r="J205" s="132"/>
      <c r="K205" s="173"/>
    </row>
    <row r="206" spans="2:11" ht="15" customHeight="1" x14ac:dyDescent="0.3">
      <c r="B206" s="152"/>
      <c r="C206" s="132" t="s">
        <v>232</v>
      </c>
      <c r="D206" s="132"/>
      <c r="E206" s="132"/>
      <c r="F206" s="151" t="s">
        <v>47</v>
      </c>
      <c r="G206" s="132"/>
      <c r="H206" s="212" t="s">
        <v>292</v>
      </c>
      <c r="I206" s="212"/>
      <c r="J206" s="212"/>
      <c r="K206" s="173"/>
    </row>
    <row r="207" spans="2:11" ht="15" customHeight="1" x14ac:dyDescent="0.3">
      <c r="B207" s="152"/>
      <c r="C207" s="158"/>
      <c r="D207" s="132"/>
      <c r="E207" s="132"/>
      <c r="F207" s="151" t="s">
        <v>132</v>
      </c>
      <c r="G207" s="132"/>
      <c r="H207" s="212" t="s">
        <v>133</v>
      </c>
      <c r="I207" s="212"/>
      <c r="J207" s="212"/>
      <c r="K207" s="173"/>
    </row>
    <row r="208" spans="2:11" ht="15" customHeight="1" x14ac:dyDescent="0.3">
      <c r="B208" s="152"/>
      <c r="C208" s="132"/>
      <c r="D208" s="132"/>
      <c r="E208" s="132"/>
      <c r="F208" s="151" t="s">
        <v>130</v>
      </c>
      <c r="G208" s="132"/>
      <c r="H208" s="212" t="s">
        <v>293</v>
      </c>
      <c r="I208" s="212"/>
      <c r="J208" s="212"/>
      <c r="K208" s="173"/>
    </row>
    <row r="209" spans="2:11" ht="15" customHeight="1" x14ac:dyDescent="0.3">
      <c r="B209" s="190"/>
      <c r="C209" s="158"/>
      <c r="D209" s="158"/>
      <c r="E209" s="158"/>
      <c r="F209" s="151" t="s">
        <v>43</v>
      </c>
      <c r="G209" s="137"/>
      <c r="H209" s="211" t="s">
        <v>134</v>
      </c>
      <c r="I209" s="211"/>
      <c r="J209" s="211"/>
      <c r="K209" s="191"/>
    </row>
    <row r="210" spans="2:11" ht="15" customHeight="1" x14ac:dyDescent="0.3">
      <c r="B210" s="190"/>
      <c r="C210" s="158"/>
      <c r="D210" s="158"/>
      <c r="E210" s="158"/>
      <c r="F210" s="151" t="s">
        <v>117</v>
      </c>
      <c r="G210" s="137"/>
      <c r="H210" s="211" t="s">
        <v>294</v>
      </c>
      <c r="I210" s="211"/>
      <c r="J210" s="211"/>
      <c r="K210" s="191"/>
    </row>
    <row r="211" spans="2:11" ht="15" customHeight="1" x14ac:dyDescent="0.3">
      <c r="B211" s="190"/>
      <c r="C211" s="158"/>
      <c r="D211" s="158"/>
      <c r="E211" s="158"/>
      <c r="F211" s="192"/>
      <c r="G211" s="137"/>
      <c r="H211" s="193"/>
      <c r="I211" s="193"/>
      <c r="J211" s="193"/>
      <c r="K211" s="191"/>
    </row>
    <row r="212" spans="2:11" ht="15" customHeight="1" x14ac:dyDescent="0.3">
      <c r="B212" s="190"/>
      <c r="C212" s="132" t="s">
        <v>256</v>
      </c>
      <c r="D212" s="158"/>
      <c r="E212" s="158"/>
      <c r="F212" s="151">
        <v>1</v>
      </c>
      <c r="G212" s="137"/>
      <c r="H212" s="211" t="s">
        <v>295</v>
      </c>
      <c r="I212" s="211"/>
      <c r="J212" s="211"/>
      <c r="K212" s="191"/>
    </row>
    <row r="213" spans="2:11" ht="15" customHeight="1" x14ac:dyDescent="0.3">
      <c r="B213" s="190"/>
      <c r="C213" s="158"/>
      <c r="D213" s="158"/>
      <c r="E213" s="158"/>
      <c r="F213" s="151">
        <v>2</v>
      </c>
      <c r="G213" s="137"/>
      <c r="H213" s="211" t="s">
        <v>296</v>
      </c>
      <c r="I213" s="211"/>
      <c r="J213" s="211"/>
      <c r="K213" s="191"/>
    </row>
    <row r="214" spans="2:11" ht="15" customHeight="1" x14ac:dyDescent="0.3">
      <c r="B214" s="190"/>
      <c r="C214" s="158"/>
      <c r="D214" s="158"/>
      <c r="E214" s="158"/>
      <c r="F214" s="151">
        <v>3</v>
      </c>
      <c r="G214" s="137"/>
      <c r="H214" s="211" t="s">
        <v>297</v>
      </c>
      <c r="I214" s="211"/>
      <c r="J214" s="211"/>
      <c r="K214" s="191"/>
    </row>
    <row r="215" spans="2:11" ht="15" customHeight="1" x14ac:dyDescent="0.3">
      <c r="B215" s="190"/>
      <c r="C215" s="158"/>
      <c r="D215" s="158"/>
      <c r="E215" s="158"/>
      <c r="F215" s="151">
        <v>4</v>
      </c>
      <c r="G215" s="137"/>
      <c r="H215" s="211" t="s">
        <v>298</v>
      </c>
      <c r="I215" s="211"/>
      <c r="J215" s="211"/>
      <c r="K215" s="191"/>
    </row>
    <row r="216" spans="2:11" ht="12.75" customHeight="1" x14ac:dyDescent="0.3">
      <c r="B216" s="194"/>
      <c r="C216" s="195"/>
      <c r="D216" s="195"/>
      <c r="E216" s="195"/>
      <c r="F216" s="195"/>
      <c r="G216" s="195"/>
      <c r="H216" s="195"/>
      <c r="I216" s="195"/>
      <c r="J216" s="195"/>
      <c r="K216" s="196"/>
    </row>
  </sheetData>
  <sheetProtection algorithmName="SHA-512" hashValue="mM15dlMwEnsjm484rkGxo+xSXmtTW3apecC3TPjGdNTZqzkpsRBQ9bBr96AFxb32iL4r7N4EOBBTmp/mONqQOQ==" saltValue="1D/p2qBq036xayTXMKX30Q==" spinCount="100000" sheet="1" objects="1" scenarios="1"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00 - VON (Vedlejší a osta...</vt:lpstr>
      <vt:lpstr>Pokyny pro vyplnění</vt:lpstr>
      <vt:lpstr>'00 - VON (Vedlejší a osta...'!Názvy_tisku</vt:lpstr>
      <vt:lpstr>'00 - VON (Vedlejší a osta...'!Oblast_tisku</vt:lpstr>
      <vt:lpstr>'Pokyny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Jan Fried</cp:lastModifiedBy>
  <dcterms:created xsi:type="dcterms:W3CDTF">2018-09-23T16:01:00Z</dcterms:created>
  <dcterms:modified xsi:type="dcterms:W3CDTF">2018-09-25T12:14:10Z</dcterms:modified>
</cp:coreProperties>
</file>